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11385" windowHeight="9060"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3" r:id="rId6"/>
    <sheet name="Disclaimer" sheetId="34"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C179" i="29"/>
  <c r="G175" i="29"/>
  <c r="F175" i="29"/>
  <c r="G171" i="29"/>
  <c r="F171" i="29"/>
  <c r="D157" i="29"/>
  <c r="G163" i="29" s="1"/>
  <c r="C157" i="29"/>
  <c r="F163" i="29" s="1"/>
  <c r="G156" i="29"/>
  <c r="F156" i="29"/>
  <c r="G155" i="29"/>
  <c r="F155" i="29"/>
  <c r="G154" i="29"/>
  <c r="F154" i="29"/>
  <c r="G153" i="29"/>
  <c r="F153" i="29"/>
  <c r="G152" i="29"/>
  <c r="F152" i="29"/>
  <c r="G151" i="29"/>
  <c r="F151" i="29"/>
  <c r="G150" i="29"/>
  <c r="F150" i="29"/>
  <c r="G149" i="29"/>
  <c r="F149" i="29"/>
  <c r="D144" i="29"/>
  <c r="C144" i="29"/>
  <c r="G140" i="29"/>
  <c r="F140" i="29"/>
  <c r="G136" i="29"/>
  <c r="F136" i="29"/>
  <c r="G132" i="29"/>
  <c r="F132" i="29"/>
  <c r="G128" i="29"/>
  <c r="F128" i="29"/>
  <c r="G124" i="29"/>
  <c r="F124" i="29"/>
  <c r="G120" i="29"/>
  <c r="F120" i="29"/>
  <c r="C59" i="29"/>
  <c r="C55" i="29"/>
  <c r="C26" i="29"/>
  <c r="F164" i="26"/>
  <c r="C152" i="26"/>
  <c r="F149" i="26"/>
  <c r="F148" i="26"/>
  <c r="C82" i="26"/>
  <c r="C78" i="26"/>
  <c r="C49" i="26"/>
  <c r="C42" i="26"/>
  <c r="D37" i="26"/>
  <c r="G34" i="26" s="1"/>
  <c r="C37" i="26"/>
  <c r="G36" i="26"/>
  <c r="G35" i="26"/>
  <c r="F33" i="26"/>
  <c r="F30" i="26"/>
  <c r="F29" i="26"/>
  <c r="F25" i="26"/>
  <c r="F22" i="26"/>
  <c r="D331" i="9"/>
  <c r="C331" i="9"/>
  <c r="F337" i="9" s="1"/>
  <c r="F330" i="9"/>
  <c r="F329" i="9"/>
  <c r="F328" i="9"/>
  <c r="F327" i="9"/>
  <c r="F326" i="9"/>
  <c r="F325" i="9"/>
  <c r="F324" i="9"/>
  <c r="F323" i="9"/>
  <c r="D309" i="9"/>
  <c r="G315" i="9" s="1"/>
  <c r="C309" i="9"/>
  <c r="G308" i="9"/>
  <c r="G307" i="9"/>
  <c r="G306" i="9"/>
  <c r="G305" i="9"/>
  <c r="F305" i="9"/>
  <c r="G304" i="9"/>
  <c r="G303" i="9"/>
  <c r="F303" i="9"/>
  <c r="G302" i="9"/>
  <c r="G301" i="9"/>
  <c r="F301" i="9"/>
  <c r="D296" i="9"/>
  <c r="G295" i="9" s="1"/>
  <c r="C296" i="9"/>
  <c r="F295" i="9"/>
  <c r="G294" i="9"/>
  <c r="F294" i="9"/>
  <c r="F293" i="9"/>
  <c r="G292" i="9"/>
  <c r="F292" i="9"/>
  <c r="F291" i="9"/>
  <c r="G290" i="9"/>
  <c r="F290" i="9"/>
  <c r="F289" i="9"/>
  <c r="G288" i="9"/>
  <c r="F288" i="9"/>
  <c r="F287" i="9"/>
  <c r="G286" i="9"/>
  <c r="F286" i="9"/>
  <c r="F285" i="9"/>
  <c r="G284" i="9"/>
  <c r="F284" i="9"/>
  <c r="F283" i="9"/>
  <c r="G282" i="9"/>
  <c r="F282" i="9"/>
  <c r="F281" i="9"/>
  <c r="G280" i="9"/>
  <c r="F280" i="9"/>
  <c r="F279" i="9"/>
  <c r="G278" i="9"/>
  <c r="F278" i="9"/>
  <c r="F277" i="9"/>
  <c r="G276" i="9"/>
  <c r="F276" i="9"/>
  <c r="F275" i="9"/>
  <c r="G274" i="9"/>
  <c r="F274" i="9"/>
  <c r="F273" i="9"/>
  <c r="G272" i="9"/>
  <c r="F272" i="9"/>
  <c r="D230" i="9"/>
  <c r="G236" i="9" s="1"/>
  <c r="C230" i="9"/>
  <c r="G229" i="9"/>
  <c r="G228" i="9"/>
  <c r="G227" i="9"/>
  <c r="G226" i="9"/>
  <c r="F226" i="9"/>
  <c r="G225" i="9"/>
  <c r="G224" i="9"/>
  <c r="F224" i="9"/>
  <c r="G223" i="9"/>
  <c r="G222" i="9"/>
  <c r="F222" i="9"/>
  <c r="D208" i="9"/>
  <c r="G214" i="9" s="1"/>
  <c r="C208" i="9"/>
  <c r="F214" i="9" s="1"/>
  <c r="F207" i="9"/>
  <c r="G206" i="9"/>
  <c r="F206" i="9"/>
  <c r="F205" i="9"/>
  <c r="G204" i="9"/>
  <c r="F204" i="9"/>
  <c r="F203" i="9"/>
  <c r="G202" i="9"/>
  <c r="F202" i="9"/>
  <c r="F201" i="9"/>
  <c r="G200" i="9"/>
  <c r="F200" i="9"/>
  <c r="D195" i="9"/>
  <c r="C195" i="9"/>
  <c r="G194" i="9"/>
  <c r="G193" i="9"/>
  <c r="G192" i="9"/>
  <c r="G191" i="9"/>
  <c r="F191" i="9"/>
  <c r="G190" i="9"/>
  <c r="G189" i="9"/>
  <c r="F189" i="9"/>
  <c r="G188" i="9"/>
  <c r="G187" i="9"/>
  <c r="F187" i="9"/>
  <c r="G186" i="9"/>
  <c r="G185" i="9"/>
  <c r="G184" i="9"/>
  <c r="G183" i="9"/>
  <c r="F183" i="9"/>
  <c r="G182" i="9"/>
  <c r="G181" i="9"/>
  <c r="F181" i="9"/>
  <c r="G180" i="9"/>
  <c r="G179" i="9"/>
  <c r="F179" i="9"/>
  <c r="G178" i="9"/>
  <c r="G177" i="9"/>
  <c r="G176" i="9"/>
  <c r="G175" i="9"/>
  <c r="F175" i="9"/>
  <c r="G174" i="9"/>
  <c r="G173" i="9"/>
  <c r="F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C15" i="9"/>
  <c r="F13" i="9"/>
  <c r="F12" i="9"/>
  <c r="C220" i="25"/>
  <c r="F219" i="25"/>
  <c r="G218" i="25"/>
  <c r="F218" i="25"/>
  <c r="F217" i="25"/>
  <c r="C208" i="25"/>
  <c r="C207" i="25"/>
  <c r="F203" i="25"/>
  <c r="F199" i="25"/>
  <c r="F195" i="25"/>
  <c r="F187" i="25"/>
  <c r="C179" i="25"/>
  <c r="F178" i="25"/>
  <c r="F174" i="25"/>
  <c r="D167" i="25"/>
  <c r="C167" i="25"/>
  <c r="G166" i="25"/>
  <c r="F166" i="25"/>
  <c r="G165" i="25"/>
  <c r="F165" i="25"/>
  <c r="G164" i="25"/>
  <c r="G167" i="25" s="1"/>
  <c r="F164" i="25"/>
  <c r="F167" i="25" s="1"/>
  <c r="D153" i="25"/>
  <c r="G162" i="25" s="1"/>
  <c r="C153" i="25"/>
  <c r="F162" i="25" s="1"/>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G153" i="25" s="1"/>
  <c r="F138" i="25"/>
  <c r="F153" i="25" s="1"/>
  <c r="D127" i="25"/>
  <c r="G136" i="25" s="1"/>
  <c r="C127" i="25"/>
  <c r="F136" i="25" s="1"/>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G127" i="25" s="1"/>
  <c r="F112" i="25"/>
  <c r="F127" i="25" s="1"/>
  <c r="F102" i="25"/>
  <c r="C100" i="25"/>
  <c r="F99" i="25"/>
  <c r="F97" i="25"/>
  <c r="F96" i="25"/>
  <c r="F95" i="25"/>
  <c r="F93" i="25"/>
  <c r="F81" i="25"/>
  <c r="F79" i="25"/>
  <c r="D77" i="25"/>
  <c r="C77" i="25"/>
  <c r="F82" i="25" s="1"/>
  <c r="G76" i="25"/>
  <c r="F76" i="25"/>
  <c r="G75" i="25"/>
  <c r="F75" i="25"/>
  <c r="G74" i="25"/>
  <c r="F74" i="25"/>
  <c r="G73" i="25"/>
  <c r="F73" i="25"/>
  <c r="G72" i="25"/>
  <c r="F72" i="25"/>
  <c r="G71" i="25"/>
  <c r="F71" i="25"/>
  <c r="G70" i="25"/>
  <c r="G77" i="25" s="1"/>
  <c r="F70" i="25"/>
  <c r="F77" i="25" s="1"/>
  <c r="C58" i="25"/>
  <c r="F56" i="25"/>
  <c r="F15" i="9" l="1"/>
  <c r="G337" i="9"/>
  <c r="G330" i="9"/>
  <c r="F41" i="26"/>
  <c r="F40" i="26"/>
  <c r="F143" i="29"/>
  <c r="F141" i="29"/>
  <c r="F139" i="29"/>
  <c r="F137" i="29"/>
  <c r="F135" i="29"/>
  <c r="F133" i="29"/>
  <c r="F131" i="29"/>
  <c r="F129" i="29"/>
  <c r="F127" i="29"/>
  <c r="F125" i="29"/>
  <c r="F123" i="29"/>
  <c r="F121" i="29"/>
  <c r="F144" i="29" s="1"/>
  <c r="F185" i="29"/>
  <c r="F178" i="29"/>
  <c r="F176" i="29"/>
  <c r="F174" i="29"/>
  <c r="F172" i="29"/>
  <c r="F179" i="29" s="1"/>
  <c r="F63" i="25"/>
  <c r="F64" i="25"/>
  <c r="F57" i="25"/>
  <c r="F53" i="25"/>
  <c r="F179" i="25"/>
  <c r="F186" i="25"/>
  <c r="F183" i="25"/>
  <c r="F177" i="25"/>
  <c r="G323" i="9"/>
  <c r="G325" i="9"/>
  <c r="G327" i="9"/>
  <c r="G329" i="9"/>
  <c r="G143" i="29"/>
  <c r="G141" i="29"/>
  <c r="G139" i="29"/>
  <c r="G137" i="29"/>
  <c r="G135" i="29"/>
  <c r="G133" i="29"/>
  <c r="G131" i="29"/>
  <c r="G129" i="29"/>
  <c r="G127" i="29"/>
  <c r="G125" i="29"/>
  <c r="G123" i="29"/>
  <c r="G121" i="29"/>
  <c r="G144" i="29" s="1"/>
  <c r="G185" i="29"/>
  <c r="G178" i="29"/>
  <c r="G176" i="29"/>
  <c r="G174" i="29"/>
  <c r="G179" i="29" s="1"/>
  <c r="G172" i="29"/>
  <c r="F54" i="25"/>
  <c r="F60" i="25"/>
  <c r="F175" i="25"/>
  <c r="F181" i="25"/>
  <c r="F210" i="25"/>
  <c r="F194" i="25"/>
  <c r="F208" i="25" s="1"/>
  <c r="F193" i="25"/>
  <c r="F205" i="25"/>
  <c r="F197" i="25"/>
  <c r="F25" i="9"/>
  <c r="F14" i="9"/>
  <c r="F194" i="9"/>
  <c r="F192" i="9"/>
  <c r="F190" i="9"/>
  <c r="F188" i="9"/>
  <c r="F186" i="9"/>
  <c r="F184" i="9"/>
  <c r="F182" i="9"/>
  <c r="F180" i="9"/>
  <c r="F178" i="9"/>
  <c r="F176" i="9"/>
  <c r="F174" i="9"/>
  <c r="F172" i="9"/>
  <c r="F195" i="9" s="1"/>
  <c r="F236" i="9"/>
  <c r="F229" i="9"/>
  <c r="F227" i="9"/>
  <c r="F225" i="9"/>
  <c r="F223" i="9"/>
  <c r="F230" i="9" s="1"/>
  <c r="F315" i="9"/>
  <c r="F308" i="9"/>
  <c r="F306" i="9"/>
  <c r="F304" i="9"/>
  <c r="F302" i="9"/>
  <c r="F309" i="9" s="1"/>
  <c r="F36" i="26"/>
  <c r="F32" i="26"/>
  <c r="F28" i="26"/>
  <c r="F24" i="26"/>
  <c r="F31" i="26"/>
  <c r="F27" i="26"/>
  <c r="F23" i="26"/>
  <c r="F37" i="26" s="1"/>
  <c r="F165" i="26"/>
  <c r="F158" i="26"/>
  <c r="F151" i="26"/>
  <c r="F156" i="26"/>
  <c r="F150" i="26"/>
  <c r="F152" i="26" s="1"/>
  <c r="F122" i="29"/>
  <c r="F126" i="29"/>
  <c r="F130" i="29"/>
  <c r="F134" i="29"/>
  <c r="F138" i="29"/>
  <c r="F142" i="29"/>
  <c r="F173" i="29"/>
  <c r="F177" i="29"/>
  <c r="F55" i="25"/>
  <c r="F62" i="25"/>
  <c r="F105" i="25"/>
  <c r="F104" i="25"/>
  <c r="F98" i="25"/>
  <c r="F94" i="25"/>
  <c r="F100" i="25" s="1"/>
  <c r="F176" i="25"/>
  <c r="F185" i="25"/>
  <c r="F201" i="25"/>
  <c r="F220" i="25"/>
  <c r="F227" i="25"/>
  <c r="G219" i="25"/>
  <c r="G217" i="25"/>
  <c r="G220" i="25" s="1"/>
  <c r="G195" i="9"/>
  <c r="F177" i="9"/>
  <c r="F185" i="9"/>
  <c r="F193" i="9"/>
  <c r="G201" i="9"/>
  <c r="G208" i="9" s="1"/>
  <c r="G203" i="9"/>
  <c r="G205" i="9"/>
  <c r="G207" i="9"/>
  <c r="G230" i="9"/>
  <c r="F228" i="9"/>
  <c r="G273" i="9"/>
  <c r="G275" i="9"/>
  <c r="G277" i="9"/>
  <c r="G296" i="9" s="1"/>
  <c r="G279" i="9"/>
  <c r="G281" i="9"/>
  <c r="G283" i="9"/>
  <c r="G285" i="9"/>
  <c r="G287" i="9"/>
  <c r="G289" i="9"/>
  <c r="G291" i="9"/>
  <c r="G293" i="9"/>
  <c r="G309" i="9"/>
  <c r="F307" i="9"/>
  <c r="G324" i="9"/>
  <c r="G326" i="9"/>
  <c r="G328" i="9"/>
  <c r="F26" i="26"/>
  <c r="F34" i="26"/>
  <c r="F154" i="26"/>
  <c r="G122" i="29"/>
  <c r="G126" i="29"/>
  <c r="G130" i="29"/>
  <c r="G134" i="29"/>
  <c r="G138" i="29"/>
  <c r="G142" i="29"/>
  <c r="G173" i="29"/>
  <c r="G177" i="29"/>
  <c r="F157" i="29"/>
  <c r="F73" i="9"/>
  <c r="F208" i="9"/>
  <c r="F296" i="9"/>
  <c r="F331" i="9"/>
  <c r="G157" i="29"/>
  <c r="F196" i="25"/>
  <c r="F198" i="25"/>
  <c r="F200" i="25"/>
  <c r="F202" i="25"/>
  <c r="F204" i="25"/>
  <c r="F206" i="25"/>
  <c r="F207" i="25"/>
  <c r="F59" i="25"/>
  <c r="F61" i="25"/>
  <c r="F78" i="25"/>
  <c r="F80" i="25"/>
  <c r="F101" i="25"/>
  <c r="F103" i="25"/>
  <c r="G128" i="25"/>
  <c r="G129" i="25"/>
  <c r="G130" i="25"/>
  <c r="G131" i="25"/>
  <c r="G132" i="25"/>
  <c r="G133" i="25"/>
  <c r="G134" i="25"/>
  <c r="G135" i="25"/>
  <c r="G154" i="25"/>
  <c r="G155" i="25"/>
  <c r="G156" i="25"/>
  <c r="G157" i="25"/>
  <c r="G158" i="25"/>
  <c r="G159" i="25"/>
  <c r="G160" i="25"/>
  <c r="G161" i="25"/>
  <c r="F180" i="25"/>
  <c r="F182" i="25"/>
  <c r="F184" i="25"/>
  <c r="F215" i="25"/>
  <c r="F213" i="25"/>
  <c r="F211" i="25"/>
  <c r="F214" i="25"/>
  <c r="F212" i="25"/>
  <c r="F209" i="25"/>
  <c r="F128" i="25"/>
  <c r="F129" i="25"/>
  <c r="F130" i="25"/>
  <c r="F131" i="25"/>
  <c r="F132" i="25"/>
  <c r="F133" i="25"/>
  <c r="F134" i="25"/>
  <c r="F135" i="25"/>
  <c r="F154" i="25"/>
  <c r="F155" i="25"/>
  <c r="F156" i="25"/>
  <c r="F157" i="25"/>
  <c r="F158" i="25"/>
  <c r="F159" i="25"/>
  <c r="F160" i="25"/>
  <c r="F161" i="25"/>
  <c r="G221" i="25"/>
  <c r="G222" i="25"/>
  <c r="G223" i="25"/>
  <c r="G224" i="25"/>
  <c r="G225" i="25"/>
  <c r="G226" i="25"/>
  <c r="G227" i="25"/>
  <c r="F16" i="9"/>
  <c r="F18" i="9"/>
  <c r="F20" i="9"/>
  <c r="F22" i="9"/>
  <c r="F24" i="9"/>
  <c r="F26" i="9"/>
  <c r="G209" i="9"/>
  <c r="G210" i="9"/>
  <c r="G211" i="9"/>
  <c r="G212" i="9"/>
  <c r="G213" i="9"/>
  <c r="G231" i="9"/>
  <c r="G232" i="9"/>
  <c r="G233" i="9"/>
  <c r="G234" i="9"/>
  <c r="G235" i="9"/>
  <c r="G310" i="9"/>
  <c r="G311" i="9"/>
  <c r="G312" i="9"/>
  <c r="G313" i="9"/>
  <c r="G314" i="9"/>
  <c r="G332" i="9"/>
  <c r="G333" i="9"/>
  <c r="G334" i="9"/>
  <c r="G335" i="9"/>
  <c r="G336" i="9"/>
  <c r="G22" i="26"/>
  <c r="G23" i="26"/>
  <c r="G24" i="26"/>
  <c r="G25" i="26"/>
  <c r="G26" i="26"/>
  <c r="G27" i="26"/>
  <c r="G28" i="26"/>
  <c r="G29" i="26"/>
  <c r="G30" i="26"/>
  <c r="G31" i="26"/>
  <c r="G32" i="26"/>
  <c r="G33" i="26"/>
  <c r="F39" i="26"/>
  <c r="F42" i="26" s="1"/>
  <c r="F153" i="26"/>
  <c r="F155" i="26"/>
  <c r="F157" i="26"/>
  <c r="F159" i="26"/>
  <c r="F158" i="29"/>
  <c r="F159" i="29"/>
  <c r="F160" i="29"/>
  <c r="F161" i="29"/>
  <c r="F162" i="29"/>
  <c r="F180" i="29"/>
  <c r="F181" i="29"/>
  <c r="F182" i="29"/>
  <c r="F183" i="29"/>
  <c r="F184" i="29"/>
  <c r="F221" i="25"/>
  <c r="F222" i="25"/>
  <c r="F223" i="25"/>
  <c r="F224" i="25"/>
  <c r="F225" i="25"/>
  <c r="F226" i="25"/>
  <c r="F17" i="9"/>
  <c r="F19" i="9"/>
  <c r="F21" i="9"/>
  <c r="F23" i="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F58" i="25" l="1"/>
  <c r="G331" i="9"/>
  <c r="G37" i="26"/>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<sst xmlns="http://schemas.openxmlformats.org/spreadsheetml/2006/main" count="2302" uniqueCount="1679">
  <si>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</si>
  <si>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</si>
  <si>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</si>
  <si>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</si>
  <si>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</si>
  <si>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</si>
  <si>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</si>
  <si>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</si>
  <si>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</si>
  <si>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</si>
  <si>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</si>
  <si>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</si>
  <si>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</si>
  <si>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</si>
  <si>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</si>
  <si>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</si>
  <si>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</si>
  <si>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</si>
  <si>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</si>
  <si>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</si>
  <si>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</si>
  <si>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</si>
  <si>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</si>
  <si>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</si>
  <si>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</si>
  <si>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</si>
  <si>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</si>
  <si>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</si>
  <si>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</si>
  <si>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</si>
  <si>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</si>
  <si>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</si>
  <si>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</si>
  <si>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</si>
  <si>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</si>
  <si>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</si>
  <si>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</si>
  <si>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</si>
  <si>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</si>
  <si>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</si>
  <si>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</si>
  <si>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</si>
  <si>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</si>
  <si>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</si>
  <si>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</si>
  <si>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</si>
  <si>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</si>
  <si>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</si>
  <si>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</si>
  <si>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</si>
  <si>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</si>
  <si>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</si>
  <si>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</si>
  <si>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</si>
  <si>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</si>
  <si>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</si>
  <si>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</si>
  <si>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</si>
  <si>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</si>
  <si>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</si>
  <si>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</si>
  <si>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</si>
  <si>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</si>
  <si>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</si>
  <si>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</si>
  <si>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</si>
  <si>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</si>
  <si>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</si>
  <si>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</si>
  <si>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</si>
  <si>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</si>
  <si>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</si>
  <si>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</si>
  <si>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</si>
  <si>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</si>
  <si>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</si>
  <si>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</si>
  <si>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</si>
  <si>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</si>
  <si>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</si>
  <si>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</si>
  <si>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</si>
  <si>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</si>
  <si>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</si>
  <si>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</si>
  <si>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</si>
  <si>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</si>
  <si>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</si>
  <si>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</si>
  <si>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</si>
  <si>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</si>
  <si>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</si>
  <si>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</si>
  <si>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</si>
  <si>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</si>
  <si>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</si>
  <si>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</si>
  <si>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</si>
  <si>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</si>
  <si>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</si>
  <si>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</si>
  <si>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</si>
  <si>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</si>
  <si>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</si>
  <si>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</si>
  <si>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</si>
  <si>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</si>
  <si>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</si>
  <si>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</si>
  <si>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</si>
  <si>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</si>
  <si>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</si>
  <si>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</si>
  <si>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</si>
  <si>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</si>
  <si>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</si>
  <si>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</si>
  <si>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</si>
  <si>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</si>
  <si>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</si>
  <si>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</si>
  <si>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</si>
  <si>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</si>
  <si>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</si>
  <si>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</si>
  <si>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</si>
  <si>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</si>
  <si>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</si>
  <si>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</si>
  <si>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</si>
  <si>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</si>
  <si>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</si>
  <si>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</si>
  <si>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</si>
  <si>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</si>
  <si>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</si>
  <si>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</si>
  <si>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</si>
  <si>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</si>
  <si>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</si>
  <si>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</si>
  <si>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</si>
  <si>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</si>
  <si>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</si>
  <si>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</si>
  <si>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</si>
  <si>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</si>
  <si>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</si>
  <si>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</si>
  <si>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</si>
  <si>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</si>
  <si>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</si>
  <si>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</si>
  <si>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</si>
  <si>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</si>
  <si>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</si>
  <si>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</si>
  <si>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</si>
  <si>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</si>
  <si>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</si>
  <si>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</si>
  <si>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</si>
  <si>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</si>
  <si>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</si>
  <si>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</si>
  <si>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</si>
  <si>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</si>
  <si>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</si>
  <si>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</si>
  <si>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</si>
  <si>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</si>
  <si>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</si>
  <si>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</si>
  <si>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</si>
  <si>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</si>
  <si>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</si>
  <si>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</si>
  <si>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</si>
  <si>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</si>
  <si>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</si>
  <si>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</si>
  <si>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</si>
  <si>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</si>
  <si>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</si>
  <si>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</si>
  <si>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</si>
  <si>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</si>
  <si>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</si>
  <si>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</si>
  <si>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</si>
  <si>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</si>
  <si>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</si>
  <si>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</si>
  <si>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</si>
  <si>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</si>
  <si>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</si>
  <si>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</si>
  <si>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</si>
  <si>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</si>
  <si>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</si>
  <si>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</si>
  <si>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</si>
  <si>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</si>
  <si>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</si>
  <si>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</si>
  <si>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</si>
  <si>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</si>
  <si>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</si>
  <si>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</si>
  <si>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</si>
  <si>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</si>
  <si>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</si>
  <si>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</si>
  <si>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</si>
  <si>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</si>
  <si>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</si>
  <si>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</si>
  <si>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</si>
  <si>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</si>
  <si>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</si>
  <si>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</si>
  <si>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</si>
  <si>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</si>
  <si>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</si>
  <si>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</si>
  <si>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</si>
  <si>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</si>
  <si>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</si>
  <si>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</si>
  <si>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</si>
  <si>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</si>
  <si>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</si>
  <si>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</si>
  <si>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</si>
  <si>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</si>
  <si>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</si>
  <si>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</si>
  <si>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</si>
  <si>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</si>
  <si>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</si>
  <si>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</si>
  <si>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</si>
  <si>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</si>
  <si>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</si>
  <si>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</si>
  <si>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</si>
  <si>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</si>
  <si>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</si>
  <si>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</si>
  <si>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</si>
  <si>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</si>
  <si>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</si>
  <si>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</si>
  <si>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</si>
  <si>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</si>
  <si>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</si>
  <si>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</si>
  <si>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</si>
  <si>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</si>
  <si>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</si>
  <si>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</si>
  <si>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</si>
  <si>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</si>
  <si>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</si>
  <si>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</si>
  <si>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</si>
  <si>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</si>
  <si>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</si>
  <si>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</si>
  <si>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</si>
  <si>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</si>
  <si>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</si>
  <si>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</si>
  <si>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</si>
  <si>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</si>
  <si>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</si>
  <si>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</si>
  <si>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</si>
  <si>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</si>
  <si>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</si>
  <si>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</si>
  <si>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</si>
  <si>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</si>
  <si>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</si>
  <si>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</si>
  <si>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</si>
  <si>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</si>
  <si>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</si>
  <si>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</si>
  <si>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</si>
  <si>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</si>
  <si>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</si>
  <si>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</si>
  <si>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</si>
  <si>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</si>
  <si>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</si>
  <si>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</si>
  <si>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</si>
  <si>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</si>
  <si>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</si>
  <si>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</si>
  <si>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</si>
  <si>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</si>
  <si>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</si>
  <si>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</si>
  <si>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</si>
  <si>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</si>
  <si>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</si>
  <si>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</si>
  <si>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</si>
  <si>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</si>
  <si>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</si>
  <si>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</si>
  <si>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</si>
  <si>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</si>
  <si>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</si>
  <si>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</si>
  <si>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</si>
  <si>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</si>
  <si>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</si>
  <si>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</si>
  <si>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</si>
  <si>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</si>
  <si>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</si>
  <si>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</si>
  <si>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</si>
  <si>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</si>
  <si>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</si>
  <si>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</si>
  <si>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</si>
  <si>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</si>
  <si>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</si>
  <si>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</si>
  <si>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</si>
  <si>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</si>
  <si>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</si>
  <si>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</si>
  <si>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</si>
  <si>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</si>
  <si>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</si>
  <si>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</si>
  <si>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</si>
  <si>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</si>
  <si>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</si>
  <si>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</si>
  <si>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</si>
  <si>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</si>
  <si>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</si>
  <si>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</si>
  <si>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</si>
  <si>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</si>
  <si>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</si>
  <si>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</si>
  <si>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</si>
  <si>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</si>
  <si>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</si>
  <si>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</si>
  <si>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</si>
  <si>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</si>
  <si>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</si>
  <si>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</si>
  <si>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</si>
  <si>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</si>
  <si>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</si>
  <si>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</si>
  <si>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</si>
  <si>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</si>
  <si>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</si>
  <si>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</si>
  <si>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</si>
  <si>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</si>
  <si>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</si>
  <si>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</si>
  <si>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</si>
  <si>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</si>
  <si>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</si>
  <si>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</si>
  <si>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</si>
  <si>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</si>
  <si>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</si>
  <si>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</si>
  <si>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</si>
  <si>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</si>
  <si>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</si>
  <si>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</si>
  <si>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</si>
  <si>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</si>
  <si>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</si>
  <si>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</si>
  <si>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</si>
  <si>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</si>
  <si>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</si>
  <si>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</si>
  <si>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</si>
  <si>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</si>
  <si>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</si>
  <si>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</si>
  <si>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</si>
  <si>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</si>
  <si>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</si>
  <si>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</si>
  <si>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</si>
  <si>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</si>
  <si>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</si>
  <si>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</si>
  <si>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</si>
  <si>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</si>
  <si>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</si>
  <si>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</si>
  <si>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</si>
  <si>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</si>
  <si>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</si>
  <si>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</si>
  <si>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</si>
  <si>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</si>
  <si>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</si>
  <si>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</si>
  <si>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</si>
  <si>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</si>
  <si>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</si>
  <si>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</si>
  <si>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</si>
  <si>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</si>
  <si>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</si>
  <si>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</si>
  <si>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</si>
  <si>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</si>
  <si>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</si>
  <si>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</si>
  <si>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</si>
  <si>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</si>
  <si>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</si>
  <si>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</si>
  <si>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</si>
  <si>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</si>
  <si>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</si>
  <si>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</si>
  <si>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</si>
  <si>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</si>
  <si>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</si>
  <si>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</si>
  <si>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</si>
  <si>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</si>
  <si>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</si>
  <si>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</si>
  <si>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</si>
  <si>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</si>
  <si>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</si>
  <si>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</si>
  <si>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</si>
  <si>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</si>
  <si>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</si>
  <si>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</si>
  <si>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</si>
  <si>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</si>
  <si>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</si>
  <si>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</si>
  <si>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</si>
  <si>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</si>
  <si>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</si>
  <si>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</si>
  <si>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</si>
  <si>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</si>
  <si>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</si>
  <si>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</si>
  <si>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</si>
  <si>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</si>
  <si>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</si>
  <si>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</si>
  <si>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</si>
  <si>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</si>
  <si>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</si>
  <si>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</si>
  <si>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</si>
  <si>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</si>
  <si>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</si>
  <si>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</si>
  <si>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</si>
  <si>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</si>
  <si>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</si>
  <si>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</si>
  <si>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</si>
  <si>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</si>
  <si>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</si>
  <si>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</si>
  <si>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</si>
  <si>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</si>
  <si>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</si>
  <si>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</si>
  <si>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</si>
  <si>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</si>
  <si>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</si>
  <si>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</si>
  <si>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</si>
  <si>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</si>
  <si>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</si>
  <si>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</si>
  <si>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</si>
  <si>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</si>
  <si>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</si>
  <si>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</si>
  <si>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</si>
  <si>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</si>
  <si>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</si>
  <si>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</si>
  <si>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</si>
  <si>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</si>
  <si>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</si>
  <si>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</si>
  <si>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</si>
  <si>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</si>
  <si>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</si>
  <si>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</si>
  <si>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</si>
  <si>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</si>
  <si>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</si>
  <si>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</si>
  <si>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</si>
  <si>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</si>
  <si>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</si>
  <si>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</si>
  <si>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</si>
  <si>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</si>
  <si>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</si>
  <si>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</si>
  <si>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</si>
  <si>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</si>
  <si>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</si>
  <si>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</si>
  <si>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</si>
  <si>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</si>
  <si>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</si>
  <si>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</si>
  <si>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</si>
  <si>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</si>
  <si>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</si>
  <si>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</si>
  <si>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</si>
  <si>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</si>
  <si>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</si>
  <si>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</si>
  <si>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</si>
  <si>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</si>
  <si>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</si>
  <si>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</si>
  <si>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</si>
  <si>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</si>
  <si>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</si>
  <si>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</si>
  <si>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</si>
  <si>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</si>
  <si>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</si>
  <si>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</si>
  <si>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</si>
  <si>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</si>
  <si>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</si>
  <si>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</si>
  <si>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</si>
  <si>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</si>
  <si>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</si>
  <si>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</si>
  <si>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</si>
  <si>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</si>
  <si>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</si>
  <si>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</si>
  <si>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</si>
  <si>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</si>
  <si>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</si>
  <si>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</si>
  <si>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</si>
  <si>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</si>
  <si>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</si>
  <si>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</si>
  <si>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</si>
  <si>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</si>
  <si>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</si>
  <si>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</si>
  <si>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</si>
  <si>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</si>
  <si>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</si>
  <si>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</si>
  <si>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</si>
  <si>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</si>
  <si>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</si>
  <si>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</si>
  <si>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</si>
  <si>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</si>
  <si>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</si>
  <si>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</si>
  <si>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</si>
  <si>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</si>
  <si>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</si>
  <si>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</si>
  <si>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</si>
  <si>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</si>
  <si>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</si>
  <si>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</si>
  <si>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</si>
  <si>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</si>
  <si>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</si>
  <si>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</si>
  <si>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</si>
  <si>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</si>
  <si>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</si>
  <si>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</si>
  <si>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</si>
  <si>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</si>
  <si>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</si>
  <si>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</si>
  <si>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</si>
  <si>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</si>
  <si>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</si>
  <si>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</si>
  <si>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</si>
  <si>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</si>
  <si>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</si>
  <si>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</si>
  <si>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</si>
  <si>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</si>
  <si>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</si>
  <si>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</si>
  <si>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</si>
  <si>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</si>
  <si>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</si>
  <si>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</si>
  <si>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</si>
  <si>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</si>
  <si>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</si>
  <si>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</si>
  <si>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</si>
  <si>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</si>
  <si>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</si>
  <si>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</si>
  <si>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</si>
  <si>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</si>
  <si>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</si>
  <si>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</si>
  <si>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</si>
  <si>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</si>
  <si>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</si>
  <si>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</si>
  <si>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</si>
  <si>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</si>
  <si>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</si>
  <si>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</si>
  <si>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</si>
  <si>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</si>
  <si>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</si>
  <si>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</si>
  <si>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</si>
  <si>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</si>
  <si>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</si>
  <si>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</si>
  <si>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</si>
  <si>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</si>
  <si>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</si>
  <si>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</si>
  <si>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</si>
  <si>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</si>
  <si>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</si>
  <si>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</si>
  <si>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</si>
  <si>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</si>
  <si>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</si>
  <si>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</si>
  <si>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</si>
  <si>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</si>
  <si>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</si>
  <si>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</si>
  <si>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</si>
  <si>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</si>
  <si>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</si>
  <si>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</si>
  <si>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</si>
  <si>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</si>
  <si>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</si>
  <si>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</si>
  <si>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</si>
  <si>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</si>
  <si>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</si>
  <si>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</si>
  <si>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</si>
  <si>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</si>
  <si>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</si>
  <si>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</si>
  <si>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</si>
  <si>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</si>
  <si>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</si>
  <si>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</si>
  <si>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</si>
  <si>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</si>
  <si>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</si>
  <si>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</si>
  <si>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</si>
  <si>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</si>
  <si>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</si>
  <si>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</si>
  <si>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</si>
  <si>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</si>
  <si>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</si>
  <si>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</si>
  <si>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</si>
  <si>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</si>
  <si>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</si>
  <si>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</si>
  <si>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</si>
  <si>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</si>
  <si>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</si>
  <si>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</si>
  <si>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</si>
  <si>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</si>
  <si>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</si>
  <si>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</si>
  <si>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</si>
  <si>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</si>
  <si>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</si>
  <si>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</si>
  <si>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</si>
  <si>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</si>
  <si>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</si>
  <si>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</si>
  <si>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</si>
  <si>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</si>
  <si>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</si>
  <si>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</si>
  <si>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</si>
  <si>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</si>
  <si>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</si>
  <si>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</si>
  <si>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</si>
  <si>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</si>
  <si>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</si>
  <si>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</si>
  <si>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</si>
  <si>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</si>
  <si>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</si>
  <si>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</si>
  <si>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</si>
  <si>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</si>
  <si>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</si>
  <si>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</si>
  <si>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</si>
  <si>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</si>
  <si>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</si>
  <si>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</si>
  <si>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</si>
  <si>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</si>
  <si>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</si>
  <si>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</si>
  <si>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</si>
  <si>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</si>
  <si>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</si>
  <si>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</si>
  <si>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</si>
  <si>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</si>
  <si>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</si>
  <si>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</si>
  <si>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</si>
  <si>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</si>
  <si>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</si>
  <si>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</si>
  <si>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</si>
  <si>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</si>
  <si>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</si>
  <si>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</si>
  <si>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</si>
  <si>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</si>
  <si>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</si>
  <si>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</si>
  <si>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</si>
  <si>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</si>
  <si>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</si>
  <si>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</si>
  <si>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</si>
  <si>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</si>
  <si>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</si>
  <si>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</si>
  <si>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</si>
  <si>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</si>
  <si>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</si>
  <si>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</si>
  <si>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</si>
  <si>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</si>
  <si>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</si>
  <si>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</si>
  <si>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</si>
  <si>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</si>
  <si>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</si>
  <si>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</si>
  <si>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</si>
  <si>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</si>
  <si>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</si>
  <si>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</si>
  <si>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</si>
  <si>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</si>
  <si>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</si>
  <si>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</si>
  <si>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</si>
  <si>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</si>
  <si>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</si>
  <si>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</si>
  <si>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</si>
  <si>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</si>
  <si>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</si>
  <si>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</si>
  <si>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</si>
  <si>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</si>
  <si>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</si>
  <si>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</si>
  <si>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</si>
  <si>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</si>
  <si>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</si>
  <si>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</si>
  <si>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</si>
  <si>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</si>
  <si>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</si>
  <si>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</si>
  <si>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</si>
  <si>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</si>
  <si>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</si>
  <si>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</si>
  <si>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</si>
  <si>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</si>
  <si>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</si>
  <si>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</si>
  <si>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</si>
  <si>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</si>
  <si>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</si>
  <si>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</si>
  <si>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</si>
  <si>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</si>
  <si>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</si>
  <si>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</si>
  <si>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</si>
  <si>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</si>
  <si>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</si>
  <si>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</si>
  <si>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</si>
  <si>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</si>
  <si>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</si>
  <si>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</si>
  <si>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</si>
  <si>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</si>
  <si>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</si>
  <si>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</si>
  <si>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</si>
  <si>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</si>
  <si>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</si>
  <si>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</si>
  <si>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</si>
  <si>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</si>
  <si>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</si>
  <si>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</si>
  <si>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</si>
  <si>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</si>
  <si>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</si>
  <si>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</si>
  <si>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</si>
  <si>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</si>
  <si>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</si>
  <si>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</si>
  <si>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</si>
  <si>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</si>
  <si>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</si>
  <si>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</si>
  <si>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</si>
  <si>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</si>
  <si>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</si>
  <si>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</si>
  <si>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</si>
  <si>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</si>
  <si>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</si>
  <si>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</si>
  <si>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</si>
  <si>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</si>
  <si>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</si>
  <si>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</si>
  <si>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</si>
  <si>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</si>
  <si>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</si>
  <si>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</si>
  <si>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</si>
  <si>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</si>
  <si>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</si>
  <si>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</si>
  <si>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</si>
  <si>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</si>
  <si>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</si>
  <si>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</si>
  <si>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</si>
  <si>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</si>
  <si>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</si>
  <si>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</si>
  <si>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</si>
  <si>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</si>
  <si>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</si>
  <si>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</si>
  <si>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</si>
  <si>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</si>
  <si>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</si>
  <si>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</si>
  <si>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</si>
  <si>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</si>
  <si>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</si>
  <si>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</si>
  <si>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</si>
  <si>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</si>
  <si>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</si>
  <si>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</si>
  <si>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</si>
  <si>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</si>
  <si>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</si>
  <si>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</si>
  <si>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</si>
  <si>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</si>
  <si>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</si>
  <si>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</si>
  <si>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</si>
  <si>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</si>
  <si>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</si>
  <si>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</si>
  <si>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</si>
  <si>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</si>
  <si>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</si>
  <si>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</si>
  <si>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</si>
  <si>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</si>
  <si>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</si>
  <si>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</si>
  <si>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</si>
  <si>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</si>
  <si>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</si>
  <si>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</si>
  <si>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</si>
  <si>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</si>
  <si>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</si>
  <si>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</si>
  <si>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</si>
  <si>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</si>
  <si>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</si>
  <si>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</si>
  <si>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</si>
  <si>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</si>
  <si>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</si>
  <si>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</si>
  <si>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</si>
  <si>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</si>
  <si>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</si>
  <si>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</si>
  <si>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</si>
  <si>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</si>
  <si>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</si>
  <si>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</si>
  <si>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</si>
  <si>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</si>
  <si>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</si>
  <si>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</si>
  <si>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</si>
  <si>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</si>
  <si>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</si>
  <si>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</si>
  <si>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</si>
  <si>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</si>
  <si>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</si>
  <si>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</si>
  <si>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</si>
  <si>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</si>
  <si>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</si>
  <si>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</si>
  <si>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</si>
  <si>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</si>
  <si>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</si>
  <si>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</si>
  <si>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</si>
  <si>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</si>
  <si>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</si>
  <si>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</si>
  <si>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</si>
  <si>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</si>
  <si>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</si>
  <si>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</si>
  <si>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</si>
  <si>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</si>
  <si>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</si>
  <si>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</si>
  <si>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</si>
  <si>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</si>
  <si>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</si>
  <si>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</si>
  <si>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</si>
  <si>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</si>
  <si>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</si>
  <si>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</si>
  <si>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</si>
  <si>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</si>
  <si>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</si>
  <si>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</si>
  <si>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</si>
  <si>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</si>
  <si>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</si>
  <si>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</si>
  <si>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</si>
  <si>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</si>
  <si>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</si>
  <si>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</si>
  <si>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</si>
  <si>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</si>
  <si>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</si>
  <si>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</si>
  <si>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</si>
  <si>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</si>
  <si>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</si>
  <si>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</si>
  <si>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</si>
  <si>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</si>
  <si>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</si>
  <si>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</si>
  <si>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</si>
  <si>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</si>
  <si>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</si>
  <si>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</si>
  <si>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</si>
  <si>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</si>
  <si>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</si>
  <si>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</si>
  <si>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</si>
  <si>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</si>
  <si>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</si>
  <si>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</si>
  <si>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</si>
  <si>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</si>
  <si>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</si>
  <si>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</si>
  <si>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</si>
  <si>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</si>
  <si>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</si>
  <si>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</si>
  <si>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</si>
  <si>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</si>
  <si>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</si>
  <si>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</si>
  <si>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</si>
  <si>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</si>
  <si>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</si>
  <si>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</si>
  <si>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</si>
  <si>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</si>
  <si>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</si>
  <si>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</si>
  <si>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</si>
  <si>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</si>
  <si>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</si>
  <si>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</si>
  <si>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</si>
  <si>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</si>
  <si>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</si>
  <si>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</si>
  <si>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</si>
  <si>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</si>
  <si>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</si>
  <si>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</si>
  <si>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</si>
  <si>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</si>
  <si>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</si>
  <si>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</si>
  <si>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</si>
  <si>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</si>
  <si>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</si>
  <si>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</si>
  <si>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</si>
  <si>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</si>
  <si>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</si>
  <si>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</si>
  <si>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</si>
  <si>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</si>
  <si>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</si>
  <si>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</si>
  <si>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</si>
  <si>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</si>
  <si>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</si>
  <si>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</si>
  <si>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</si>
  <si>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</si>
  <si>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</si>
  <si>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</si>
  <si>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</si>
  <si>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</si>
  <si>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</si>
  <si>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</si>
  <si>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</si>
  <si>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</si>
  <si>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</si>
  <si>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</si>
  <si>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</si>
  <si>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</si>
  <si>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</si>
  <si>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</si>
  <si>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</si>
  <si>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</si>
  <si>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</si>
  <si>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</si>
  <si>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</si>
  <si>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</si>
  <si>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</si>
  <si>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</si>
  <si>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</si>
  <si>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</si>
  <si>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</si>
  <si>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</si>
  <si>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</si>
  <si>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</si>
  <si>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</si>
  <si>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</si>
  <si>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</si>
  <si>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</si>
  <si>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</si>
  <si>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</si>
  <si>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</si>
  <si>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</si>
  <si>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</si>
  <si>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</si>
  <si>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</si>
  <si>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</si>
  <si>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</si>
  <si>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</si>
  <si>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</si>
  <si>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</si>
  <si>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</si>
  <si>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</si>
  <si>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</si>
  <si>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</si>
  <si>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</si>
  <si>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</si>
  <si>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</si>
  <si>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</si>
  <si>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</si>
  <si>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</si>
  <si>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</si>
  <si>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</si>
  <si>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</si>
  <si>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</si>
  <si>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</si>
  <si>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</si>
  <si>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</si>
  <si>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</si>
  <si>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</si>
  <si>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</si>
  <si>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</si>
  <si>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</si>
  <si>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</si>
  <si>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</si>
  <si>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</si>
  <si>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</si>
  <si>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</si>
  <si>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</si>
  <si>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</si>
  <si>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</si>
  <si>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</si>
  <si>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</si>
  <si>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</si>
  <si>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</si>
  <si>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</si>
  <si>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</si>
  <si>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</si>
  <si>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</si>
  <si>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</si>
  <si>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</si>
  <si>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</si>
  <si>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</si>
  <si>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</si>
  <si>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</si>
  <si>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</si>
  <si>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</si>
  <si>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</si>
  <si>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</si>
  <si>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</si>
  <si>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</si>
  <si>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</si>
  <si>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</si>
  <si>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</si>
  <si>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</si>
  <si>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</si>
  <si>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</si>
  <si>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</si>
  <si>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</si>
  <si>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</si>
  <si>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</si>
  <si>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</si>
  <si>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</si>
  <si>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</si>
  <si>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</si>
  <si>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</si>
  <si>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</si>
  <si>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</si>
  <si>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</si>
  <si>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</si>
  <si>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</si>
  <si>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</si>
  <si>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</si>
  <si>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</si>
  <si>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</si>
  <si>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</si>
  <si>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</si>
  <si>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</si>
  <si>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</si>
  <si>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</si>
  <si>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</si>
  <si>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</si>
  <si>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</si>
  <si>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</si>
  <si>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</si>
  <si>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</si>
  <si>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</si>
  <si>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</si>
  <si>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</si>
  <si>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</si>
  <si>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</si>
  <si>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</si>
  <si>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</si>
  <si>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</si>
  <si>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</si>
  <si>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</si>
  <si>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</si>
  <si>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</si>
  <si>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</si>
  <si>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</si>
  <si>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</si>
  <si>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</si>
  <si>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</si>
  <si>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</si>
  <si>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</si>
  <si>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</si>
  <si>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</si>
  <si>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</si>
  <si>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</si>
  <si>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</si>
  <si>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</si>
  <si>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</si>
  <si>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</si>
  <si>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</si>
  <si>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</si>
  <si>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</si>
  <si>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</si>
  <si>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</si>
  <si>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</si>
  <si>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</si>
  <si>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</si>
  <si>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</si>
  <si>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</si>
  <si>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</si>
  <si>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</si>
  <si>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</si>
  <si>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</si>
  <si>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</si>
  <si>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</si>
  <si>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</si>
  <si>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</si>
  <si>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</si>
  <si>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</si>
  <si>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</si>
  <si>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</si>
  <si>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</si>
  <si>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</si>
  <si>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</si>
  <si>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</si>
  <si>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</si>
  <si>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</si>
  <si>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</si>
  <si>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</si>
  <si>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</si>
  <si>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</si>
  <si>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</si>
  <si>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</si>
  <si>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</si>
  <si>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</si>
  <si>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</si>
  <si>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</si>
  <si>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</si>
  <si>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</si>
  <si>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</si>
  <si>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</si>
  <si>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</si>
  <si>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</si>
  <si>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</si>
  <si>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</si>
  <si>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</si>
  <si>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</si>
  <si>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</si>
  <si>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</si>
  <si>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</si>
  <si>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</si>
  <si>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</si>
  <si>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</si>
  <si>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</si>
  <si>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</si>
  <si>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</si>
  <si>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</si>
  <si>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</si>
  <si>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</si>
  <si>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</si>
  <si>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</si>
  <si>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</si>
  <si>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</si>
  <si>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</si>
  <si>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</si>
  <si>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</si>
  <si>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</si>
  <si>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</si>
  <si>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</si>
  <si>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</si>
  <si>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</si>
  <si>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</si>
  <si>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</si>
  <si>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</si>
  <si>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</si>
  <si>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</si>
  <si>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</si>
  <si>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</si>
  <si>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</si>
  <si>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</si>
  <si>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</si>
  <si>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</si>
  <si>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</si>
  <si>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</si>
  <si>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</si>
  <si>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</si>
  <si>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</si>
  <si>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</si>
  <si>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</si>
  <si>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</si>
  <si>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</si>
  <si>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</si>
  <si>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</si>
  <si>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</si>
  <si>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</si>
  <si>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</si>
  <si>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</si>
  <si>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</si>
  <si>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</si>
  <si>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</si>
  <si>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</si>
  <si>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</si>
  <si>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</si>
  <si>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</si>
  <si>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</si>
  <si>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</si>
  <si>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</si>
  <si>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</si>
  <si>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</si>
  <si>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</si>
  <si>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</si>
  <si>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</si>
  <si>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</si>
  <si>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</si>
  <si>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</si>
  <si>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</si>
  <si>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</si>
  <si>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</si>
  <si>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</si>
  <si>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</si>
  <si>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</si>
  <si>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</si>
  <si>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</si>
  <si>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</si>
  <si>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</si>
  <si>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</si>
  <si>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</si>
  <si>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</si>
  <si>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</si>
  <si>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</si>
  <si>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</si>
  <si>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</si>
  <si>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</si>
  <si>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</si>
  <si>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</si>
  <si>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</si>
  <si>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</si>
  <si>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</si>
  <si>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</si>
  <si>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</si>
  <si>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</si>
  <si>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</si>
  <si>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</si>
  <si>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</si>
  <si>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</si>
  <si>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</si>
  <si>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</si>
  <si>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</si>
  <si>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</si>
  <si>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</si>
  <si>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</si>
  <si>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</si>
  <si>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</si>
  <si>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</si>
  <si>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</si>
  <si>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</si>
  <si>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</si>
  <si>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</si>
  <si>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</si>
  <si>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</si>
  <si>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</si>
  <si>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</si>
  <si>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</si>
  <si>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</si>
  <si>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</si>
  <si>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</si>
  <si>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</si>
  <si>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</si>
  <si>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</si>
  <si>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</si>
  <si>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</si>
  <si>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</si>
  <si>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</si>
  <si>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</si>
  <si>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</si>
  <si>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</si>
  <si>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</si>
  <si>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</si>
  <si>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</si>
  <si>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</si>
  <si>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</si>
  <si>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</si>
  <si>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</si>
  <si>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</si>
  <si>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</si>
  <si>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</si>
  <si>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</si>
  <si>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</si>
  <si>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</si>
  <si>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</si>
  <si>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</si>
  <si>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</si>
  <si>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</si>
  <si>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</si>
  <si>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</si>
  <si>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</si>
  <si>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</si>
  <si>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</si>
  <si>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</si>
  <si>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</si>
  <si>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</si>
  <si>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</si>
  <si>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</si>
  <si>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</si>
  <si>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</si>
  <si>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</si>
  <si>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</si>
  <si>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</si>
  <si>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</si>
  <si>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</si>
  <si>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</si>
  <si>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</si>
  <si>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</si>
  <si>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</si>
  <si>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</si>
  <si>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</si>
  <si>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</si>
  <si>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</si>
  <si>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</si>
  <si>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</si>
  <si>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</si>
  <si>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</si>
  <si>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</si>
  <si>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</si>
  <si>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</si>
  <si>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</si>
  <si>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</si>
  <si>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</si>
  <si>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</si>
  <si>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</si>
  <si>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</si>
  <si>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</si>
  <si>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</si>
  <si>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</si>
  <si>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</si>
  <si>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</si>
  <si>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</si>
  <si>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</si>
  <si>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</si>
  <si>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</si>
  <si>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</si>
  <si>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</si>
  <si>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</si>
  <si>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</si>
  <si>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</si>
  <si>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</si>
  <si>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</si>
  <si>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</si>
  <si>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</si>
  <si>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</si>
  <si>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</si>
  <si>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</si>
  <si>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</si>
  <si>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</si>
  <si>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</si>
  <si>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</si>
  <si>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</si>
  <si>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</si>
  <si>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</si>
  <si>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</si>
  <si>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</si>
  <si>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</si>
  <si>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</si>
  <si>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</si>
  <si>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</si>
  <si>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</si>
  <si>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</si>
  <si>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</si>
  <si>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</si>
  <si>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</si>
  <si>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</si>
  <si>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</si>
  <si>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</si>
  <si>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</si>
  <si>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</si>
  <si>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</si>
  <si>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</si>
  <si>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</si>
  <si>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</si>
  <si>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</si>
  <si>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</si>
  <si>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</si>
  <si>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</si>
  <si>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</si>
  <si>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</si>
  <si>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</si>
  <si>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</si>
  <si>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</si>
  <si>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</si>
  <si>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</si>
  <si>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</si>
  <si>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</si>
  <si>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</si>
  <si>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</si>
  <si>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</si>
  <si>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</si>
  <si>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</si>
  <si>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</si>
  <si>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</si>
  <si>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</si>
  <si>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</si>
  <si>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</si>
  <si>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</si>
  <si>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</si>
  <si>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</si>
  <si>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</si>
  <si>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</si>
  <si>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</si>
  <si>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</si>
  <si>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</si>
  <si>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</si>
  <si>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</si>
  <si>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</si>
  <si>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</si>
  <si>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</si>
  <si>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</si>
  <si>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</si>
  <si>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</si>
  <si>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</si>
  <si>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</si>
  <si>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</si>
  <si>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</si>
  <si>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</si>
  <si>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</si>
  <si>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</si>
  <si>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</si>
  <si>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</si>
  <si>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</si>
  <si>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</si>
  <si>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</si>
  <si>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</si>
  <si>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</si>
  <si>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</si>
  <si>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</si>
  <si>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</si>
  <si>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</si>
  <si>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</si>
  <si>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</si>
  <si>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</si>
  <si>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</si>
  <si>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</si>
  <si>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</si>
  <si>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</si>
  <si>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</si>
  <si>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</si>
  <si>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</si>
  <si>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</si>
  <si>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</si>
  <si>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</si>
  <si>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</si>
  <si>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</si>
  <si>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</si>
  <si>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</si>
  <si>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</si>
  <si>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</si>
  <si>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</si>
  <si>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</si>
  <si>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</si>
  <si>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</si>
  <si>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</si>
  <si>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</si>
  <si>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</si>
  <si>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</si>
  <si>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</si>
  <si>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</si>
  <si>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</si>
  <si>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</si>
  <si>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</si>
  <si>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</si>
  <si>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</si>
  <si>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</si>
  <si>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</si>
  <si>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</si>
  <si>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</si>
  <si>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</si>
  <si>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</si>
  <si>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</si>
  <si>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</si>
  <si>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</si>
  <si>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</si>
  <si>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</si>
  <si>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</si>
  <si>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</si>
  <si>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</si>
  <si>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</si>
  <si>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</si>
  <si>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</si>
  <si>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</si>
  <si>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</si>
  <si>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</si>
  <si>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</si>
  <si>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</si>
  <si>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</si>
  <si>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</si>
  <si>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</si>
  <si>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</si>
  <si>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</si>
  <si>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</si>
  <si>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</si>
  <si>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</si>
  <si>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</si>
  <si>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</si>
  <si>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</si>
  <si>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</si>
  <si>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</si>
  <si>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</si>
  <si>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</si>
  <si>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</si>
  <si>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</si>
  <si>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</si>
  <si>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</si>
  <si>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</si>
  <si>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</si>
  <si>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</si>
  <si>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</si>
  <si>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</si>
  <si>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</si>
  <si>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</si>
  <si>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</si>
  <si>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</si>
  <si>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</si>
  <si>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</si>
  <si>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</si>
  <si>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</si>
  <si>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</si>
  <si>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</si>
  <si>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01-04-2017</t>
  </si>
  <si>
    <t>Reporting Date: 26-04-2017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</si>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</sst>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9" fillId="0" borderId="0" xfId="0" quotePrefix="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Documents-incorporated-by-reference/Covered-Bond-Documentation/investor-report-march/"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D36" sqref="D36:H36"/>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7" t="s">
        <v>219</v>
      </c>
      <c r="E24" s="168" t="s">
        <v>52</v>
      </c>
      <c r="F24" s="168"/>
      <c r="G24" s="168"/>
      <c r="H24" s="168"/>
      <c r="I24" s="27"/>
      <c r="J24" s="28"/>
    </row>
    <row r="25" spans="1:18" x14ac:dyDescent="0.25">
      <c r="B25" s="26"/>
      <c r="C25" s="27"/>
      <c r="D25" s="27"/>
      <c r="E25" s="35"/>
      <c r="F25" s="35"/>
      <c r="G25" s="35"/>
      <c r="H25" s="27"/>
      <c r="I25" s="27"/>
      <c r="J25" s="28"/>
    </row>
    <row r="26" spans="1:18" x14ac:dyDescent="0.25">
      <c r="B26" s="26"/>
      <c r="C26" s="27"/>
      <c r="D26" s="167" t="s">
        <v>255</v>
      </c>
      <c r="E26" s="168"/>
      <c r="F26" s="168"/>
      <c r="G26" s="168"/>
      <c r="H26" s="168"/>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7" t="s">
        <v>256</v>
      </c>
      <c r="E28" s="168" t="s">
        <v>52</v>
      </c>
      <c r="F28" s="168"/>
      <c r="G28" s="168"/>
      <c r="H28" s="168"/>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7" t="s">
        <v>269</v>
      </c>
      <c r="E30" s="168" t="s">
        <v>52</v>
      </c>
      <c r="F30" s="168"/>
      <c r="G30" s="168"/>
      <c r="H30" s="168"/>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7" t="s">
        <v>257</v>
      </c>
      <c r="E32" s="168" t="s">
        <v>52</v>
      </c>
      <c r="F32" s="168"/>
      <c r="G32" s="168"/>
      <c r="H32" s="168"/>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7" t="s">
        <v>419</v>
      </c>
      <c r="E34" s="168" t="s">
        <v>52</v>
      </c>
      <c r="F34" s="168"/>
      <c r="G34" s="168"/>
      <c r="H34" s="168"/>
      <c r="I34" s="27"/>
      <c r="J34" s="28"/>
    </row>
    <row r="35" spans="2:10" x14ac:dyDescent="0.25">
      <c r="B35" s="26"/>
      <c r="C35" s="27"/>
      <c r="D35" s="27"/>
      <c r="E35" s="27"/>
      <c r="F35" s="27"/>
      <c r="G35" s="27"/>
      <c r="H35" s="27"/>
      <c r="I35" s="27"/>
      <c r="J35" s="28"/>
    </row>
    <row r="36" spans="2:10" x14ac:dyDescent="0.25">
      <c r="B36" s="26"/>
      <c r="C36" s="27"/>
      <c r="D36" s="169" t="s">
        <v>1510</v>
      </c>
      <c r="E36" s="170"/>
      <c r="F36" s="170"/>
      <c r="G36" s="170"/>
      <c r="H36" s="170"/>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election activeCell="Q21" sqref="Q21"/>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42826</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1698.3309533999998</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0.356354</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1698.3309533999998</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99" t="s">
        <v>1</v>
      </c>
      <c r="C58" s="70">
        <f>SUM(C53:C57)</f>
        <v>1698.3309533999998</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6">
        <v>20.822873999999999</v>
      </c>
      <c r="D66" s="126">
        <v>11.367803628342216</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0.27076622</v>
      </c>
      <c r="D70" s="126">
        <v>0.27076622</v>
      </c>
      <c r="E70" s="9"/>
      <c r="F70" s="138">
        <f t="shared" ref="F70:F76" si="1">IF($C$77=0,"",IF(C70="[for completion]","",C70/$C$77))</f>
        <v>1.5943077493696698E-4</v>
      </c>
      <c r="G70" s="154">
        <f t="shared" ref="G70:G76" si="2">IF($D$77=0,"",IF(D70="[Mark as ND1 if not relevant]","",D70/$D$77))</f>
        <v>1.5943077493696701E-4</v>
      </c>
      <c r="H70" s="67"/>
      <c r="L70" s="67"/>
      <c r="M70" s="67"/>
    </row>
    <row r="71" spans="1:13" x14ac:dyDescent="0.25">
      <c r="A71" s="103" t="s">
        <v>468</v>
      </c>
      <c r="B71" s="9" t="s">
        <v>5</v>
      </c>
      <c r="C71" s="126">
        <v>0.48208687</v>
      </c>
      <c r="D71" s="126">
        <v>0.65268839999999995</v>
      </c>
      <c r="E71" s="9"/>
      <c r="F71" s="138">
        <f t="shared" si="1"/>
        <v>2.8385920249223432E-4</v>
      </c>
      <c r="G71" s="154">
        <f t="shared" si="2"/>
        <v>3.8431166710666155E-4</v>
      </c>
      <c r="H71" s="67"/>
      <c r="L71" s="67"/>
      <c r="M71" s="67"/>
    </row>
    <row r="72" spans="1:13" x14ac:dyDescent="0.25">
      <c r="A72" s="103" t="s">
        <v>469</v>
      </c>
      <c r="B72" s="9" t="s">
        <v>6</v>
      </c>
      <c r="C72" s="126">
        <v>0.74143906000000004</v>
      </c>
      <c r="D72" s="126">
        <v>1.1559473300000001</v>
      </c>
      <c r="E72" s="9"/>
      <c r="F72" s="138">
        <f t="shared" si="1"/>
        <v>4.3656924377175396E-4</v>
      </c>
      <c r="G72" s="154">
        <f t="shared" si="2"/>
        <v>6.806372619458141E-4</v>
      </c>
      <c r="H72" s="67"/>
      <c r="L72" s="67"/>
      <c r="M72" s="67"/>
    </row>
    <row r="73" spans="1:13" x14ac:dyDescent="0.25">
      <c r="A73" s="103" t="s">
        <v>470</v>
      </c>
      <c r="B73" s="9" t="s">
        <v>7</v>
      </c>
      <c r="C73" s="126">
        <v>2.16860155</v>
      </c>
      <c r="D73" s="126">
        <v>3.9523371300000001</v>
      </c>
      <c r="E73" s="9"/>
      <c r="F73" s="138">
        <f t="shared" si="1"/>
        <v>1.2769016225362519E-3</v>
      </c>
      <c r="G73" s="154">
        <f t="shared" si="2"/>
        <v>2.327189009943885E-3</v>
      </c>
      <c r="H73" s="67"/>
      <c r="L73" s="67"/>
      <c r="M73" s="67"/>
    </row>
    <row r="74" spans="1:13" x14ac:dyDescent="0.25">
      <c r="A74" s="103" t="s">
        <v>471</v>
      </c>
      <c r="B74" s="9" t="s">
        <v>8</v>
      </c>
      <c r="C74" s="126">
        <v>3.8612506500000001</v>
      </c>
      <c r="D74" s="126">
        <v>10.0291724</v>
      </c>
      <c r="E74" s="9"/>
      <c r="F74" s="138">
        <f t="shared" si="1"/>
        <v>2.2735560711944331E-3</v>
      </c>
      <c r="G74" s="154">
        <f t="shared" si="2"/>
        <v>5.905310964227522E-3</v>
      </c>
      <c r="H74" s="67"/>
      <c r="L74" s="67"/>
      <c r="M74" s="67"/>
    </row>
    <row r="75" spans="1:13" x14ac:dyDescent="0.25">
      <c r="A75" s="103" t="s">
        <v>472</v>
      </c>
      <c r="B75" s="9" t="s">
        <v>9</v>
      </c>
      <c r="C75" s="126">
        <v>127.06632456</v>
      </c>
      <c r="D75" s="126">
        <v>482.19185210000001</v>
      </c>
      <c r="E75" s="9"/>
      <c r="F75" s="138">
        <f t="shared" si="1"/>
        <v>7.4818352869102211E-2</v>
      </c>
      <c r="G75" s="154">
        <f t="shared" si="2"/>
        <v>0.28392101735805292</v>
      </c>
      <c r="H75" s="67"/>
      <c r="L75" s="67"/>
      <c r="M75" s="67"/>
    </row>
    <row r="76" spans="1:13" x14ac:dyDescent="0.25">
      <c r="A76" s="103" t="s">
        <v>473</v>
      </c>
      <c r="B76" s="9" t="s">
        <v>10</v>
      </c>
      <c r="C76" s="126">
        <v>1563.7404844900002</v>
      </c>
      <c r="D76" s="126">
        <v>1200.07818982</v>
      </c>
      <c r="E76" s="9"/>
      <c r="F76" s="138">
        <f t="shared" si="1"/>
        <v>0.92075133021596611</v>
      </c>
      <c r="G76" s="61">
        <f t="shared" si="2"/>
        <v>0.70662210296378625</v>
      </c>
      <c r="H76" s="67"/>
      <c r="L76" s="67"/>
      <c r="M76" s="67"/>
    </row>
    <row r="77" spans="1:13" x14ac:dyDescent="0.25">
      <c r="A77" s="103" t="s">
        <v>474</v>
      </c>
      <c r="B77" s="9" t="s">
        <v>1</v>
      </c>
      <c r="C77" s="70">
        <f>SUM(C70:C76)</f>
        <v>1698.3309534000002</v>
      </c>
      <c r="D77" s="70">
        <f>SUM(D70:D76)</f>
        <v>1698.3309534</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0.15917153000000001</v>
      </c>
      <c r="D79" s="126"/>
      <c r="E79" s="69"/>
      <c r="F79" s="136">
        <f>IF($C$77=0,"",IF(C79="[for completion]","",C79/$C$77))</f>
        <v>9.372232760719816E-5</v>
      </c>
      <c r="G79" s="126"/>
      <c r="H79" s="67"/>
      <c r="L79" s="67"/>
      <c r="M79" s="67"/>
    </row>
    <row r="80" spans="1:13" hidden="1" outlineLevel="1" x14ac:dyDescent="0.25">
      <c r="A80" s="103" t="s">
        <v>477</v>
      </c>
      <c r="B80" s="84" t="s">
        <v>44</v>
      </c>
      <c r="C80" s="70">
        <v>0.11159469</v>
      </c>
      <c r="D80" s="126"/>
      <c r="E80" s="69"/>
      <c r="F80" s="136">
        <f>IF($C$77=0,"",IF(C80="[for completion]","",C80/$C$77))</f>
        <v>6.5708447329768837E-5</v>
      </c>
      <c r="G80" s="126"/>
      <c r="H80" s="67"/>
      <c r="L80" s="67"/>
      <c r="M80" s="67"/>
    </row>
    <row r="81" spans="1:13" hidden="1" outlineLevel="1" x14ac:dyDescent="0.25">
      <c r="A81" s="103" t="s">
        <v>478</v>
      </c>
      <c r="B81" s="84" t="s">
        <v>46</v>
      </c>
      <c r="C81" s="70">
        <v>0.20529748</v>
      </c>
      <c r="D81" s="126"/>
      <c r="E81" s="69"/>
      <c r="F81" s="136">
        <f>IF($C$77=0,"",IF(C81="[for completion]","",C81/$C$77))</f>
        <v>1.2088190443034763E-4</v>
      </c>
      <c r="G81" s="126"/>
      <c r="H81" s="67"/>
      <c r="L81" s="67"/>
      <c r="M81" s="67"/>
    </row>
    <row r="82" spans="1:13" hidden="1" outlineLevel="1" x14ac:dyDescent="0.25">
      <c r="A82" s="103" t="s">
        <v>479</v>
      </c>
      <c r="B82" s="84" t="s">
        <v>47</v>
      </c>
      <c r="C82" s="70">
        <v>0.27678939000000002</v>
      </c>
      <c r="D82" s="126"/>
      <c r="E82" s="69"/>
      <c r="F82" s="136">
        <f>IF($C$77=0,"",IF(C82="[for completion]","",C82/$C$77))</f>
        <v>1.6297729806188669E-4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6">
        <v>4.6333000000000002</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126"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126"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9" t="s">
        <v>1</v>
      </c>
      <c r="C100" s="70">
        <f>SUM(C93:C99)</f>
        <v>1250</v>
      </c>
      <c r="D100" s="70" t="s">
        <v>186</v>
      </c>
      <c r="E100" s="69"/>
      <c r="F100" s="138">
        <f>SUM(F93:F99)</f>
        <v>1</v>
      </c>
      <c r="G100" s="136" t="s">
        <v>186</v>
      </c>
      <c r="H100" s="67"/>
      <c r="L100" s="67"/>
      <c r="M100" s="67"/>
    </row>
    <row r="101" spans="1:14" outlineLevel="1" x14ac:dyDescent="0.25">
      <c r="A101" s="103" t="s">
        <v>495</v>
      </c>
      <c r="B101" s="166" t="s">
        <v>42</v>
      </c>
      <c r="C101" s="70"/>
      <c r="D101" s="126"/>
      <c r="E101" s="69"/>
      <c r="F101" s="136">
        <f>IF($C$100=0,"",IF(C101="[for completion]","",C101/$C$100))</f>
        <v>0</v>
      </c>
      <c r="G101" s="61" t="s">
        <v>186</v>
      </c>
      <c r="H101" s="67"/>
      <c r="L101" s="67"/>
      <c r="M101" s="67"/>
    </row>
    <row r="102" spans="1:14" outlineLevel="1" x14ac:dyDescent="0.25">
      <c r="A102" s="103" t="s">
        <v>496</v>
      </c>
      <c r="B102" s="166" t="s">
        <v>43</v>
      </c>
      <c r="C102" s="70">
        <v>1250</v>
      </c>
      <c r="D102" s="126" t="s">
        <v>186</v>
      </c>
      <c r="E102" s="69"/>
      <c r="F102" s="136">
        <f>IF($C$100=0,"",IF(C102="[for completion]","",C102/$C$100))</f>
        <v>1</v>
      </c>
      <c r="G102" s="61" t="s">
        <v>186</v>
      </c>
      <c r="H102" s="67"/>
      <c r="L102" s="67"/>
      <c r="M102" s="67"/>
    </row>
    <row r="103" spans="1:14" outlineLevel="1" x14ac:dyDescent="0.25">
      <c r="A103" s="103" t="s">
        <v>497</v>
      </c>
      <c r="B103" s="166" t="s">
        <v>44</v>
      </c>
      <c r="C103" s="70"/>
      <c r="D103" s="126"/>
      <c r="E103" s="69"/>
      <c r="F103" s="136">
        <f>IF($C$100=0,"",IF(C103="[for completion]","",C103/$C$100))</f>
        <v>0</v>
      </c>
      <c r="G103" s="61" t="s">
        <v>186</v>
      </c>
      <c r="H103" s="67"/>
      <c r="L103" s="67"/>
      <c r="M103" s="67"/>
    </row>
    <row r="104" spans="1:14" outlineLevel="1" x14ac:dyDescent="0.25">
      <c r="A104" s="103" t="s">
        <v>498</v>
      </c>
      <c r="B104" s="166" t="s">
        <v>46</v>
      </c>
      <c r="C104" s="70"/>
      <c r="D104" s="126"/>
      <c r="E104" s="69"/>
      <c r="F104" s="136">
        <f>IF($C$100=0,"",IF(C104="[for completion]","",C104/$C$100))</f>
        <v>0</v>
      </c>
      <c r="G104" s="61" t="s">
        <v>186</v>
      </c>
      <c r="H104" s="67"/>
      <c r="L104" s="67"/>
      <c r="M104" s="67"/>
    </row>
    <row r="105" spans="1:14" outlineLevel="1" x14ac:dyDescent="0.25">
      <c r="A105" s="103" t="s">
        <v>499</v>
      </c>
      <c r="B105" s="166" t="s">
        <v>47</v>
      </c>
      <c r="C105" s="70"/>
      <c r="D105" s="126"/>
      <c r="E105" s="69"/>
      <c r="F105" s="136">
        <f>IF($C$100=0,"",IF(C105="[for completion]","",C105/$C$100))</f>
        <v>0</v>
      </c>
      <c r="G105" s="61" t="s">
        <v>186</v>
      </c>
      <c r="H105" s="67"/>
      <c r="L105" s="67"/>
      <c r="M105" s="67"/>
    </row>
    <row r="106" spans="1:14" outlineLevel="1" x14ac:dyDescent="0.25">
      <c r="A106" s="103" t="s">
        <v>500</v>
      </c>
      <c r="B106" s="84"/>
      <c r="C106" s="70"/>
      <c r="D106" s="70"/>
      <c r="E106" s="69"/>
      <c r="F106" s="61"/>
      <c r="G106" s="61"/>
      <c r="H106" s="67"/>
      <c r="L106" s="67"/>
      <c r="M106" s="67"/>
    </row>
    <row r="107" spans="1:14" outlineLevel="1" x14ac:dyDescent="0.25">
      <c r="A107" s="103" t="s">
        <v>501</v>
      </c>
      <c r="B107" s="84"/>
      <c r="C107" s="70"/>
      <c r="D107" s="70"/>
      <c r="E107" s="69"/>
      <c r="F107" s="61"/>
      <c r="G107" s="61"/>
      <c r="H107" s="67"/>
      <c r="L107" s="67"/>
      <c r="M107" s="67"/>
    </row>
    <row r="108" spans="1:14" outlineLevel="1" x14ac:dyDescent="0.25">
      <c r="A108" s="103" t="s">
        <v>502</v>
      </c>
      <c r="B108" s="10"/>
      <c r="C108" s="70"/>
      <c r="D108" s="70"/>
      <c r="E108" s="69"/>
      <c r="F108" s="61"/>
      <c r="G108" s="61"/>
      <c r="H108" s="67"/>
      <c r="L108" s="67"/>
      <c r="M108" s="67"/>
    </row>
    <row r="109" spans="1:14" outlineLevel="1" x14ac:dyDescent="0.25">
      <c r="A109" s="103" t="s">
        <v>503</v>
      </c>
      <c r="B109" s="84"/>
      <c r="C109" s="70"/>
      <c r="D109" s="70"/>
      <c r="E109" s="69"/>
      <c r="F109" s="61"/>
      <c r="G109" s="61"/>
      <c r="H109" s="67"/>
      <c r="L109" s="67"/>
      <c r="M109" s="67"/>
    </row>
    <row r="110" spans="1:14" outlineLevel="1" x14ac:dyDescent="0.25">
      <c r="A110" s="103" t="s">
        <v>504</v>
      </c>
      <c r="B110" s="84"/>
      <c r="C110" s="70"/>
      <c r="D110" s="70"/>
      <c r="E110" s="69"/>
      <c r="F110" s="61"/>
      <c r="G110" s="61"/>
      <c r="H110" s="67"/>
      <c r="L110" s="67"/>
      <c r="M110" s="67"/>
    </row>
    <row r="111" spans="1:14" ht="15" customHeight="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1698.3309533999998</v>
      </c>
      <c r="D112" s="126">
        <v>1698.3309533999998</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9" t="s">
        <v>1</v>
      </c>
      <c r="C127" s="126">
        <f>SUM(C112:C126)</f>
        <v>1698.3309533999998</v>
      </c>
      <c r="D127" s="126">
        <f>SUM(D112:D126)</f>
        <v>1698.3309533999998</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9"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67"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6">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9" t="s">
        <v>1</v>
      </c>
      <c r="C179" s="126">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6">
        <v>4.9841040100000003</v>
      </c>
      <c r="E193" s="70"/>
      <c r="F193" s="136">
        <f>IF($C$208=0,"",IF(C193="[for completion]","",C193/$C$208))</f>
        <v>1</v>
      </c>
      <c r="G193" s="61"/>
      <c r="H193" s="67"/>
      <c r="L193" s="67"/>
      <c r="M193" s="67"/>
    </row>
    <row r="194" spans="1:13" x14ac:dyDescent="0.25">
      <c r="A194" s="103" t="s">
        <v>583</v>
      </c>
      <c r="B194" s="69" t="s">
        <v>91</v>
      </c>
      <c r="E194" s="63"/>
      <c r="F194" s="136">
        <f>IF($C$208=0,"",IF(C194="[for completion]","",C194/$C$208))</f>
        <v>0</v>
      </c>
      <c r="G194" s="63"/>
      <c r="H194" s="67"/>
      <c r="L194" s="67"/>
      <c r="M194" s="67"/>
    </row>
    <row r="195" spans="1:13" x14ac:dyDescent="0.25">
      <c r="A195" s="103" t="s">
        <v>584</v>
      </c>
      <c r="B195" s="69" t="s">
        <v>127</v>
      </c>
      <c r="C195" s="126"/>
      <c r="E195" s="63"/>
      <c r="F195" s="136">
        <f t="shared" ref="F195:F207" si="13">IF($C$208=0,"",IF(C195="[for completion]","",C195/$C$208))</f>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6">
        <f>SUM(C193:C196)</f>
        <v>4.9841040100000003</v>
      </c>
      <c r="E207" s="63"/>
      <c r="F207" s="136">
        <f t="shared" si="13"/>
        <v>1</v>
      </c>
      <c r="G207" s="63"/>
      <c r="H207" s="67"/>
      <c r="L207" s="67"/>
      <c r="M207" s="67"/>
    </row>
    <row r="208" spans="1:13" x14ac:dyDescent="0.25">
      <c r="A208" s="103" t="s">
        <v>597</v>
      </c>
      <c r="B208" s="10" t="s">
        <v>1</v>
      </c>
      <c r="C208" s="134">
        <f>SUM(C193:C206)</f>
        <v>4.9841040100000003</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224" zoomScale="80" zoomScaleNormal="70" zoomScaleSheetLayoutView="80" zoomScalePageLayoutView="80" workbookViewId="0">
      <selection activeCell="Q21" sqref="Q21"/>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1698.3309999999999</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1698.3309999999999</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9277</v>
      </c>
      <c r="D28" s="107" t="s">
        <v>186</v>
      </c>
      <c r="E28" s="126"/>
      <c r="F28" s="126">
        <f>IF(C28=0,"",C28)</f>
        <v>9277</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35">
        <v>4.4000000000000003E-3</v>
      </c>
      <c r="D36" s="107" t="s">
        <v>186</v>
      </c>
      <c r="E36" s="127"/>
      <c r="F36" s="135">
        <f>IF(C36=0,"",C36)</f>
        <v>4.4000000000000003E-3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4.1599999999999998E-2</v>
      </c>
      <c r="D99" s="107"/>
      <c r="E99" s="107"/>
      <c r="F99" s="135">
        <f t="shared" ref="F99:F129" si="3">IF(C99=0,"",C99)</f>
        <v>4.1599999999999998E-2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7.7899999999999997E-2</v>
      </c>
      <c r="D102" s="107"/>
      <c r="E102" s="107"/>
      <c r="F102" s="135">
        <f t="shared" si="3"/>
        <v>7.7899999999999997E-2</v>
      </c>
      <c r="G102" s="54"/>
    </row>
    <row r="103" spans="1:7" s="53" customFormat="1" x14ac:dyDescent="0.25">
      <c r="A103" s="103" t="s">
        <v>847</v>
      </c>
      <c r="B103" s="69" t="s">
        <v>1594</v>
      </c>
      <c r="C103" s="135">
        <v>0.1221</v>
      </c>
      <c r="D103" s="107"/>
      <c r="E103" s="107"/>
      <c r="F103" s="135">
        <f t="shared" si="3"/>
        <v>0.1221</v>
      </c>
      <c r="G103" s="54"/>
    </row>
    <row r="104" spans="1:7" s="53" customFormat="1" x14ac:dyDescent="0.25">
      <c r="A104" s="103" t="s">
        <v>848</v>
      </c>
      <c r="B104" s="69" t="s">
        <v>1595</v>
      </c>
      <c r="C104" s="135">
        <v>0.14549999999999999</v>
      </c>
      <c r="D104" s="107"/>
      <c r="E104" s="107"/>
      <c r="F104" s="135">
        <f t="shared" si="3"/>
        <v>0.14549999999999999</v>
      </c>
      <c r="G104" s="54"/>
    </row>
    <row r="105" spans="1:7" s="53" customFormat="1" x14ac:dyDescent="0.25">
      <c r="A105" s="103" t="s">
        <v>849</v>
      </c>
      <c r="B105" s="69" t="s">
        <v>1596</v>
      </c>
      <c r="C105" s="135">
        <v>0.20319999999999999</v>
      </c>
      <c r="D105" s="107"/>
      <c r="E105" s="107"/>
      <c r="F105" s="135">
        <f t="shared" si="3"/>
        <v>0.20319999999999999</v>
      </c>
      <c r="G105" s="54"/>
    </row>
    <row r="106" spans="1:7" s="53" customFormat="1" x14ac:dyDescent="0.25">
      <c r="A106" s="103" t="s">
        <v>850</v>
      </c>
      <c r="B106" s="69" t="s">
        <v>1597</v>
      </c>
      <c r="C106" s="135">
        <v>2.8899999999999999E-2</v>
      </c>
      <c r="D106" s="107"/>
      <c r="E106" s="107"/>
      <c r="F106" s="135">
        <f t="shared" si="3"/>
        <v>2.8899999999999999E-2</v>
      </c>
      <c r="G106" s="54"/>
    </row>
    <row r="107" spans="1:7" s="53" customFormat="1" x14ac:dyDescent="0.25">
      <c r="A107" s="103" t="s">
        <v>851</v>
      </c>
      <c r="B107" s="69" t="s">
        <v>1598</v>
      </c>
      <c r="C107" s="135">
        <v>0.1457</v>
      </c>
      <c r="D107" s="107"/>
      <c r="E107" s="107"/>
      <c r="F107" s="135">
        <f t="shared" si="3"/>
        <v>0.1457</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5.62E-2</v>
      </c>
      <c r="D109" s="107"/>
      <c r="E109" s="107"/>
      <c r="F109" s="135">
        <f t="shared" si="3"/>
        <v>5.62E-2</v>
      </c>
      <c r="G109" s="54"/>
    </row>
    <row r="110" spans="1:7" s="53" customFormat="1" x14ac:dyDescent="0.25">
      <c r="A110" s="103" t="s">
        <v>854</v>
      </c>
      <c r="B110" s="69" t="s">
        <v>1601</v>
      </c>
      <c r="C110" s="135">
        <v>1.8700000000000001E-2</v>
      </c>
      <c r="D110" s="107"/>
      <c r="E110" s="107"/>
      <c r="F110" s="135">
        <f t="shared" si="3"/>
        <v>1.8700000000000001E-2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0.90290000000000004</v>
      </c>
      <c r="D131" s="107" t="s">
        <v>186</v>
      </c>
      <c r="E131" s="107"/>
      <c r="F131" s="135">
        <f>IF(C131=0,"",C131)</f>
        <v>0.90290000000000004</v>
      </c>
    </row>
    <row r="132" spans="1:7" x14ac:dyDescent="0.25">
      <c r="A132" s="103" t="s">
        <v>875</v>
      </c>
      <c r="B132" s="5" t="s">
        <v>1604</v>
      </c>
      <c r="C132" s="135">
        <v>9.7100000000000006E-2</v>
      </c>
      <c r="D132" s="107" t="s">
        <v>186</v>
      </c>
      <c r="E132" s="107"/>
      <c r="F132" s="135">
        <f>IF(C132=0,"",C132)</f>
        <v>9.7100000000000006E-2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0.34639999999999999</v>
      </c>
      <c r="D141" s="107" t="s">
        <v>186</v>
      </c>
      <c r="E141" s="107"/>
      <c r="F141" s="135">
        <f>IF(C141=0,"",C141)</f>
        <v>0.34639999999999999</v>
      </c>
    </row>
    <row r="142" spans="1:7" x14ac:dyDescent="0.25">
      <c r="A142" s="103" t="s">
        <v>884</v>
      </c>
      <c r="B142" s="68" t="s">
        <v>12</v>
      </c>
      <c r="C142" s="135">
        <v>0.65359999999999996</v>
      </c>
      <c r="D142" s="107" t="s">
        <v>186</v>
      </c>
      <c r="E142" s="107"/>
      <c r="F142" s="135">
        <f>IF(C142=0,"",C142)</f>
        <v>0.65359999999999996</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7.7999999999999996E-3</v>
      </c>
      <c r="D151" s="107" t="s">
        <v>186</v>
      </c>
      <c r="E151" s="107"/>
      <c r="F151" s="135">
        <f>IF(C151=0,"",C151)</f>
        <v>7.7999999999999996E-3</v>
      </c>
    </row>
    <row r="152" spans="1:7" x14ac:dyDescent="0.25">
      <c r="A152" s="103" t="s">
        <v>893</v>
      </c>
      <c r="B152" s="9" t="s">
        <v>1607</v>
      </c>
      <c r="C152" s="135">
        <v>0.28339999999999999</v>
      </c>
      <c r="D152" s="107" t="s">
        <v>186</v>
      </c>
      <c r="E152" s="107"/>
      <c r="F152" s="135">
        <f>IF(C152=0,"",C152)</f>
        <v>0.28339999999999999</v>
      </c>
    </row>
    <row r="153" spans="1:7" x14ac:dyDescent="0.25">
      <c r="A153" s="103" t="s">
        <v>894</v>
      </c>
      <c r="B153" s="9" t="s">
        <v>1608</v>
      </c>
      <c r="C153" s="135">
        <v>0.45750000000000002</v>
      </c>
      <c r="D153" s="107" t="s">
        <v>186</v>
      </c>
      <c r="E153" s="107"/>
      <c r="F153" s="135">
        <f>IF(C153=0,"",C153)</f>
        <v>0.45750000000000002</v>
      </c>
    </row>
    <row r="154" spans="1:7" x14ac:dyDescent="0.25">
      <c r="A154" s="103" t="s">
        <v>895</v>
      </c>
      <c r="B154" s="9" t="s">
        <v>1609</v>
      </c>
      <c r="C154" s="135">
        <v>5.4600000000000003E-2</v>
      </c>
      <c r="D154" s="127" t="s">
        <v>186</v>
      </c>
      <c r="E154" s="127"/>
      <c r="F154" s="135">
        <f>IF(C154=0,"",C154)</f>
        <v>5.4600000000000003E-2</v>
      </c>
    </row>
    <row r="155" spans="1:7" x14ac:dyDescent="0.25">
      <c r="A155" s="103" t="s">
        <v>896</v>
      </c>
      <c r="B155" s="9" t="s">
        <v>1610</v>
      </c>
      <c r="C155" s="135">
        <v>0.1966</v>
      </c>
      <c r="D155" s="127" t="s">
        <v>186</v>
      </c>
      <c r="E155" s="127"/>
      <c r="F155" s="135">
        <f>IF(C155=0,"",C155)</f>
        <v>0.1966</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1E-4</v>
      </c>
      <c r="D161" s="107" t="s">
        <v>186</v>
      </c>
      <c r="E161" s="107"/>
      <c r="F161" s="135">
        <f>IF(C161=0,"",C161)</f>
        <v>1E-4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6">
        <v>183.06897703999135</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0.71340000000000003</v>
      </c>
      <c r="D171" s="126">
        <v>49</v>
      </c>
      <c r="E171" s="13"/>
      <c r="F171" s="135">
        <f t="shared" ref="F171:F194" si="4">IF($C$195=0,"",IF(C171="","",C171/$C$195))</f>
        <v>4.2005953257513381E-4</v>
      </c>
      <c r="G171" s="135">
        <f t="shared" ref="G171:G194" si="5">IF($D$195=0,"",IF(D171="","",D171/$D$195))</f>
        <v>5.2818799180769649E-3</v>
      </c>
    </row>
    <row r="172" spans="1:7" x14ac:dyDescent="0.25">
      <c r="A172" s="103" t="s">
        <v>908</v>
      </c>
      <c r="B172" s="69" t="s">
        <v>1612</v>
      </c>
      <c r="C172" s="126">
        <v>6.1805000000000003</v>
      </c>
      <c r="D172" s="126">
        <v>152</v>
      </c>
      <c r="E172" s="13"/>
      <c r="F172" s="135">
        <f t="shared" si="4"/>
        <v>3.6391616779935724E-3</v>
      </c>
      <c r="G172" s="135">
        <f t="shared" si="5"/>
        <v>1.6384607092810175E-2</v>
      </c>
    </row>
    <row r="173" spans="1:7" x14ac:dyDescent="0.25">
      <c r="A173" s="103" t="s">
        <v>909</v>
      </c>
      <c r="B173" s="69" t="s">
        <v>1613</v>
      </c>
      <c r="C173" s="126">
        <v>17.712900000000001</v>
      </c>
      <c r="D173" s="126">
        <v>276</v>
      </c>
      <c r="E173" s="13"/>
      <c r="F173" s="135">
        <f t="shared" si="4"/>
        <v>1.0429594189164688E-2</v>
      </c>
      <c r="G173" s="135">
        <f t="shared" si="5"/>
        <v>2.9750997089576372E-2</v>
      </c>
    </row>
    <row r="174" spans="1:7" x14ac:dyDescent="0.25">
      <c r="A174" s="103" t="s">
        <v>910</v>
      </c>
      <c r="B174" s="69" t="s">
        <v>1614</v>
      </c>
      <c r="C174" s="126">
        <v>54.797899999999998</v>
      </c>
      <c r="D174" s="126">
        <v>613</v>
      </c>
      <c r="E174" s="13"/>
      <c r="F174" s="135">
        <f t="shared" si="4"/>
        <v>3.2265741884074745E-2</v>
      </c>
      <c r="G174" s="135">
        <f t="shared" si="5"/>
        <v>6.6077395709819992E-2</v>
      </c>
    </row>
    <row r="175" spans="1:7" x14ac:dyDescent="0.25">
      <c r="A175" s="103" t="s">
        <v>911</v>
      </c>
      <c r="B175" s="69" t="s">
        <v>1615</v>
      </c>
      <c r="C175" s="126">
        <v>293.87479999999999</v>
      </c>
      <c r="D175" s="126">
        <v>2300</v>
      </c>
      <c r="E175" s="13"/>
      <c r="F175" s="135">
        <f t="shared" si="4"/>
        <v>0.17303744200113672</v>
      </c>
      <c r="G175" s="135">
        <f t="shared" si="5"/>
        <v>0.24792497574646977</v>
      </c>
    </row>
    <row r="176" spans="1:7" x14ac:dyDescent="0.25">
      <c r="A176" s="103" t="s">
        <v>912</v>
      </c>
      <c r="B176" s="69" t="s">
        <v>1616</v>
      </c>
      <c r="C176" s="126">
        <v>454.31229999999999</v>
      </c>
      <c r="D176" s="126">
        <v>2612</v>
      </c>
      <c r="E176" s="13"/>
      <c r="F176" s="135">
        <f t="shared" si="4"/>
        <v>0.26750520378628256</v>
      </c>
      <c r="G176" s="135">
        <f t="shared" si="5"/>
        <v>0.28155653767381694</v>
      </c>
    </row>
    <row r="177" spans="1:7" x14ac:dyDescent="0.25">
      <c r="A177" s="103" t="s">
        <v>913</v>
      </c>
      <c r="B177" s="69" t="s">
        <v>1617</v>
      </c>
      <c r="C177" s="126">
        <v>430.5849</v>
      </c>
      <c r="D177" s="126">
        <v>1926</v>
      </c>
      <c r="E177" s="13"/>
      <c r="F177" s="135">
        <f t="shared" si="4"/>
        <v>0.25353419095586033</v>
      </c>
      <c r="G177" s="135">
        <f t="shared" si="5"/>
        <v>0.20761021882073946</v>
      </c>
    </row>
    <row r="178" spans="1:7" x14ac:dyDescent="0.25">
      <c r="A178" s="103" t="s">
        <v>914</v>
      </c>
      <c r="B178" s="69" t="s">
        <v>1618</v>
      </c>
      <c r="C178" s="126">
        <v>197.9162</v>
      </c>
      <c r="D178" s="126">
        <v>730</v>
      </c>
      <c r="E178" s="13"/>
      <c r="F178" s="135">
        <f t="shared" si="4"/>
        <v>0.11653572534489305</v>
      </c>
      <c r="G178" s="135">
        <f t="shared" si="5"/>
        <v>7.8689231432575182E-2</v>
      </c>
    </row>
    <row r="179" spans="1:7" x14ac:dyDescent="0.25">
      <c r="A179" s="103" t="s">
        <v>915</v>
      </c>
      <c r="B179" s="69" t="s">
        <v>1619</v>
      </c>
      <c r="C179" s="126">
        <v>90.160899999999998</v>
      </c>
      <c r="D179" s="126">
        <v>281</v>
      </c>
      <c r="E179" s="13"/>
      <c r="F179" s="135">
        <f t="shared" si="4"/>
        <v>5.3087952776217244E-2</v>
      </c>
      <c r="G179" s="135">
        <f t="shared" si="5"/>
        <v>3.0289964428155652E-2</v>
      </c>
    </row>
    <row r="180" spans="1:7" x14ac:dyDescent="0.25">
      <c r="A180" s="103" t="s">
        <v>916</v>
      </c>
      <c r="B180" s="69" t="s">
        <v>1620</v>
      </c>
      <c r="C180" s="126">
        <v>53.393599999999999</v>
      </c>
      <c r="D180" s="126">
        <v>142</v>
      </c>
      <c r="E180" s="7"/>
      <c r="F180" s="135">
        <f t="shared" si="4"/>
        <v>3.1438871122096528E-2</v>
      </c>
      <c r="G180" s="135">
        <f t="shared" si="5"/>
        <v>1.5306672415651611E-2</v>
      </c>
    </row>
    <row r="181" spans="1:7" x14ac:dyDescent="0.25">
      <c r="A181" s="103" t="s">
        <v>917</v>
      </c>
      <c r="B181" s="69" t="s">
        <v>1621</v>
      </c>
      <c r="C181" s="126">
        <v>35.584400000000002</v>
      </c>
      <c r="D181" s="126">
        <v>84</v>
      </c>
      <c r="E181" s="7"/>
      <c r="F181" s="135">
        <f t="shared" si="4"/>
        <v>2.0952574195355469E-2</v>
      </c>
      <c r="G181" s="135">
        <f t="shared" si="5"/>
        <v>9.0546512881319388E-3</v>
      </c>
    </row>
    <row r="182" spans="1:7" x14ac:dyDescent="0.25">
      <c r="A182" s="103" t="s">
        <v>918</v>
      </c>
      <c r="B182" s="69" t="s">
        <v>1622</v>
      </c>
      <c r="C182" s="126">
        <v>15.5922</v>
      </c>
      <c r="D182" s="126">
        <v>33</v>
      </c>
      <c r="E182" s="7"/>
      <c r="F182" s="135">
        <f t="shared" si="4"/>
        <v>9.1808974541883956E-3</v>
      </c>
      <c r="G182" s="135">
        <f t="shared" si="5"/>
        <v>3.557184434623262E-3</v>
      </c>
    </row>
    <row r="183" spans="1:7" x14ac:dyDescent="0.25">
      <c r="A183" s="103" t="s">
        <v>919</v>
      </c>
      <c r="B183" s="69" t="s">
        <v>1623</v>
      </c>
      <c r="C183" s="126">
        <v>14.0524</v>
      </c>
      <c r="D183" s="126">
        <v>27</v>
      </c>
      <c r="E183" s="7"/>
      <c r="F183" s="135">
        <f t="shared" si="4"/>
        <v>8.2742424664407222E-3</v>
      </c>
      <c r="G183" s="135">
        <f t="shared" si="5"/>
        <v>2.9104236283281231E-3</v>
      </c>
    </row>
    <row r="184" spans="1:7" x14ac:dyDescent="0.25">
      <c r="A184" s="103" t="s">
        <v>920</v>
      </c>
      <c r="B184" s="69" t="s">
        <v>1624</v>
      </c>
      <c r="C184" s="126">
        <v>10.9626</v>
      </c>
      <c r="D184" s="126">
        <v>19</v>
      </c>
      <c r="E184" s="7"/>
      <c r="F184" s="135">
        <f t="shared" si="4"/>
        <v>6.4549265935073758E-3</v>
      </c>
      <c r="G184" s="135">
        <f t="shared" si="5"/>
        <v>2.0480758866012719E-3</v>
      </c>
    </row>
    <row r="185" spans="1:7" x14ac:dyDescent="0.25">
      <c r="A185" s="103" t="s">
        <v>921</v>
      </c>
      <c r="B185" s="69" t="s">
        <v>1625</v>
      </c>
      <c r="C185" s="126">
        <v>8.0152000000000001</v>
      </c>
      <c r="D185" s="126">
        <v>13</v>
      </c>
      <c r="E185" s="7"/>
      <c r="F185" s="135">
        <f t="shared" si="4"/>
        <v>4.7194577593162495E-3</v>
      </c>
      <c r="G185" s="135">
        <f t="shared" si="5"/>
        <v>1.4013150803061335E-3</v>
      </c>
    </row>
    <row r="186" spans="1:7" x14ac:dyDescent="0.25">
      <c r="A186" s="103" t="s">
        <v>922</v>
      </c>
      <c r="B186" s="69" t="s">
        <v>1626</v>
      </c>
      <c r="C186" s="126">
        <v>4.7397999999999998</v>
      </c>
      <c r="D186" s="126">
        <v>7</v>
      </c>
      <c r="F186" s="135">
        <f t="shared" si="4"/>
        <v>2.7908581055503491E-3</v>
      </c>
      <c r="G186" s="135">
        <f t="shared" si="5"/>
        <v>7.5455427401099494E-4</v>
      </c>
    </row>
    <row r="187" spans="1:7" x14ac:dyDescent="0.25">
      <c r="A187" s="103" t="s">
        <v>923</v>
      </c>
      <c r="B187" s="69" t="s">
        <v>1627</v>
      </c>
      <c r="C187" s="126">
        <v>5.0079000000000002</v>
      </c>
      <c r="D187" s="126">
        <v>7</v>
      </c>
      <c r="E187" s="14"/>
      <c r="F187" s="135">
        <f t="shared" si="4"/>
        <v>2.9487189980137549E-3</v>
      </c>
      <c r="G187" s="135">
        <f t="shared" si="5"/>
        <v>7.5455427401099494E-4</v>
      </c>
    </row>
    <row r="188" spans="1:7" x14ac:dyDescent="0.25">
      <c r="A188" s="103" t="s">
        <v>924</v>
      </c>
      <c r="B188" s="69" t="s">
        <v>1628</v>
      </c>
      <c r="C188" s="126">
        <v>3.8553999999999999</v>
      </c>
      <c r="D188" s="126">
        <v>5</v>
      </c>
      <c r="E188" s="14"/>
      <c r="F188" s="135">
        <f t="shared" si="4"/>
        <v>2.2701114688676353E-3</v>
      </c>
      <c r="G188" s="135">
        <f t="shared" si="5"/>
        <v>5.3896733857928213E-4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0.87339999999999995</v>
      </c>
      <c r="D190" s="126">
        <v>1</v>
      </c>
      <c r="E190" s="14"/>
      <c r="F190" s="135">
        <f t="shared" si="4"/>
        <v>5.1426968846526758E-4</v>
      </c>
      <c r="G190" s="135">
        <f t="shared" si="5"/>
        <v>1.0779346771585642E-4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1698.3307000000004</v>
      </c>
      <c r="D195" s="126">
        <f>SUM(D171:D194)</f>
        <v>9277</v>
      </c>
      <c r="E195" s="14"/>
      <c r="F195" s="135">
        <f>SUM(F171:F194)</f>
        <v>0.99999999999999978</v>
      </c>
      <c r="G195" s="135">
        <f>SUM(G171:G194)</f>
        <v>1.0000000000000002</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35">
        <v>0.81217002999999999</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54.5657</v>
      </c>
      <c r="D200" s="126">
        <v>688</v>
      </c>
      <c r="F200" s="135">
        <f t="shared" ref="F200:F207" si="6">IF($C$208=0,"",IF(C200="","",C200/$C$208))</f>
        <v>3.2129015611739732E-2</v>
      </c>
      <c r="G200" s="135">
        <f t="shared" ref="G200:G207" si="7">IF($D$208=0,"",IF(D200="","",D200/$D$208))</f>
        <v>7.4161905788509216E-2</v>
      </c>
    </row>
    <row r="201" spans="1:7" x14ac:dyDescent="0.25">
      <c r="A201" s="103" t="s">
        <v>934</v>
      </c>
      <c r="B201" s="68" t="s">
        <v>1635</v>
      </c>
      <c r="C201" s="126">
        <v>75.236900000000006</v>
      </c>
      <c r="D201" s="126">
        <v>572</v>
      </c>
      <c r="F201" s="135">
        <f t="shared" si="6"/>
        <v>4.4300495268619323E-2</v>
      </c>
      <c r="G201" s="135">
        <f t="shared" si="7"/>
        <v>6.1657863533469873E-2</v>
      </c>
    </row>
    <row r="202" spans="1:7" x14ac:dyDescent="0.25">
      <c r="A202" s="103" t="s">
        <v>935</v>
      </c>
      <c r="B202" s="68" t="s">
        <v>1636</v>
      </c>
      <c r="C202" s="126">
        <v>111.9269</v>
      </c>
      <c r="D202" s="126">
        <v>708</v>
      </c>
      <c r="F202" s="135">
        <f t="shared" si="6"/>
        <v>6.5904059097081719E-2</v>
      </c>
      <c r="G202" s="135">
        <f t="shared" si="7"/>
        <v>7.6317775142826338E-2</v>
      </c>
    </row>
    <row r="203" spans="1:7" x14ac:dyDescent="0.25">
      <c r="A203" s="103" t="s">
        <v>936</v>
      </c>
      <c r="B203" s="68" t="s">
        <v>1637</v>
      </c>
      <c r="C203" s="126">
        <v>177.2439</v>
      </c>
      <c r="D203" s="126">
        <v>996</v>
      </c>
      <c r="F203" s="135">
        <f t="shared" si="6"/>
        <v>0.10436358426970856</v>
      </c>
      <c r="G203" s="135">
        <f t="shared" si="7"/>
        <v>0.10736229384499299</v>
      </c>
    </row>
    <row r="204" spans="1:7" x14ac:dyDescent="0.25">
      <c r="A204" s="103" t="s">
        <v>937</v>
      </c>
      <c r="B204" s="68" t="s">
        <v>1638</v>
      </c>
      <c r="C204" s="126">
        <v>258.57580000000002</v>
      </c>
      <c r="D204" s="126">
        <v>1371</v>
      </c>
      <c r="F204" s="135">
        <f t="shared" si="6"/>
        <v>0.15225289724163882</v>
      </c>
      <c r="G204" s="135">
        <f t="shared" si="7"/>
        <v>0.14778484423843916</v>
      </c>
    </row>
    <row r="205" spans="1:7" x14ac:dyDescent="0.25">
      <c r="A205" s="103" t="s">
        <v>938</v>
      </c>
      <c r="B205" s="68" t="s">
        <v>1639</v>
      </c>
      <c r="C205" s="126">
        <v>292.30860000000001</v>
      </c>
      <c r="D205" s="126">
        <v>1525</v>
      </c>
      <c r="F205" s="135">
        <f t="shared" si="6"/>
        <v>0.17211522206891483</v>
      </c>
      <c r="G205" s="135">
        <f t="shared" si="7"/>
        <v>0.16438503826668105</v>
      </c>
    </row>
    <row r="206" spans="1:7" x14ac:dyDescent="0.25">
      <c r="A206" s="103" t="s">
        <v>939</v>
      </c>
      <c r="B206" s="68" t="s">
        <v>1640</v>
      </c>
      <c r="C206" s="126">
        <v>619.46040000000005</v>
      </c>
      <c r="D206" s="126">
        <v>2972</v>
      </c>
      <c r="F206" s="135">
        <f t="shared" si="6"/>
        <v>0.36474658736998777</v>
      </c>
      <c r="G206" s="135">
        <f t="shared" si="7"/>
        <v>0.32036218605152528</v>
      </c>
    </row>
    <row r="207" spans="1:7" x14ac:dyDescent="0.25">
      <c r="A207" s="103" t="s">
        <v>940</v>
      </c>
      <c r="B207" s="68" t="s">
        <v>1641</v>
      </c>
      <c r="C207" s="126">
        <v>109.0127</v>
      </c>
      <c r="D207" s="126">
        <v>445</v>
      </c>
      <c r="F207" s="135">
        <f t="shared" si="6"/>
        <v>6.4188139072309164E-2</v>
      </c>
      <c r="G207" s="135">
        <f t="shared" si="7"/>
        <v>4.7968093133556107E-2</v>
      </c>
    </row>
    <row r="208" spans="1:7" s="53" customFormat="1" x14ac:dyDescent="0.25">
      <c r="A208" s="103" t="s">
        <v>941</v>
      </c>
      <c r="B208" s="56" t="s">
        <v>1</v>
      </c>
      <c r="C208" s="126">
        <f>SUM(C200:C207)</f>
        <v>1698.3309000000002</v>
      </c>
      <c r="D208" s="126">
        <f>SUM(D200:D207)</f>
        <v>9277</v>
      </c>
      <c r="E208" s="54"/>
      <c r="F208" s="135">
        <f>SUM(F200:F207)</f>
        <v>0.99999999999999989</v>
      </c>
      <c r="G208" s="135">
        <f>SUM(G200:G207)</f>
        <v>1.0000000000000002</v>
      </c>
    </row>
    <row r="209" spans="1:7" s="66" customFormat="1" hidden="1" outlineLevel="1" x14ac:dyDescent="0.25">
      <c r="A209" s="103" t="s">
        <v>942</v>
      </c>
      <c r="B209" s="86" t="s">
        <v>1642</v>
      </c>
      <c r="C209" s="126">
        <v>108.06399999999999</v>
      </c>
      <c r="D209" s="126">
        <v>440</v>
      </c>
      <c r="E209" s="68"/>
      <c r="F209" s="136">
        <f t="shared" ref="F209:F214" si="8">IF($C$208=0,"",IF(C209="","",C209/$C$208))</f>
        <v>6.3629531795011199E-2</v>
      </c>
      <c r="G209" s="136">
        <f t="shared" ref="G209:G214" si="9">IF($D$208=0,"",IF(D209="","",D209/$D$208))</f>
        <v>4.7429125794976823E-2</v>
      </c>
    </row>
    <row r="210" spans="1:7" s="66" customFormat="1" hidden="1" outlineLevel="1" x14ac:dyDescent="0.25">
      <c r="A210" s="103" t="s">
        <v>943</v>
      </c>
      <c r="B210" s="86" t="s">
        <v>1643</v>
      </c>
      <c r="C210" s="126">
        <v>0.94869999999999999</v>
      </c>
      <c r="D210" s="126">
        <v>5</v>
      </c>
      <c r="E210" s="68"/>
      <c r="F210" s="136">
        <f t="shared" si="8"/>
        <v>5.5860727729796348E-4</v>
      </c>
      <c r="G210" s="136">
        <f t="shared" si="9"/>
        <v>5.3896733857928213E-4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35">
        <v>0.76713264999999997</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65.087699999999998</v>
      </c>
      <c r="D222" s="126">
        <v>757</v>
      </c>
      <c r="E222" s="103"/>
      <c r="F222" s="135">
        <f t="shared" ref="F222:F229" si="10">IF($C$230=0,"",IF(C222="","",C222/$C$230))</f>
        <v>3.8324508002268109E-2</v>
      </c>
      <c r="G222" s="135">
        <f t="shared" ref="G222:G229" si="11">IF($D$230=0,"",IF(D222="","",D222/$D$230))</f>
        <v>8.1599655060903303E-2</v>
      </c>
    </row>
    <row r="223" spans="1:7" s="53" customFormat="1" x14ac:dyDescent="0.25">
      <c r="A223" s="103" t="s">
        <v>953</v>
      </c>
      <c r="B223" s="68" t="s">
        <v>1649</v>
      </c>
      <c r="C223" s="126">
        <v>93.270399999999995</v>
      </c>
      <c r="D223" s="126">
        <v>667</v>
      </c>
      <c r="E223" s="103"/>
      <c r="F223" s="135">
        <f t="shared" si="10"/>
        <v>5.4918858573505404E-2</v>
      </c>
      <c r="G223" s="135">
        <f t="shared" si="11"/>
        <v>7.1898242966476233E-2</v>
      </c>
    </row>
    <row r="224" spans="1:7" s="53" customFormat="1" x14ac:dyDescent="0.25">
      <c r="A224" s="103" t="s">
        <v>954</v>
      </c>
      <c r="B224" s="68" t="s">
        <v>1650</v>
      </c>
      <c r="C224" s="126">
        <v>146.7038</v>
      </c>
      <c r="D224" s="126">
        <v>854</v>
      </c>
      <c r="E224" s="103"/>
      <c r="F224" s="135">
        <f t="shared" si="10"/>
        <v>8.6381158914251702E-2</v>
      </c>
      <c r="G224" s="135">
        <f t="shared" si="11"/>
        <v>9.2055621429341386E-2</v>
      </c>
    </row>
    <row r="225" spans="1:7" s="53" customFormat="1" x14ac:dyDescent="0.25">
      <c r="A225" s="103" t="s">
        <v>955</v>
      </c>
      <c r="B225" s="68" t="s">
        <v>1651</v>
      </c>
      <c r="C225" s="126">
        <v>211.11060000000001</v>
      </c>
      <c r="D225" s="126">
        <v>1150</v>
      </c>
      <c r="E225" s="103"/>
      <c r="F225" s="135">
        <f t="shared" si="10"/>
        <v>0.12430474389268054</v>
      </c>
      <c r="G225" s="135">
        <f t="shared" si="11"/>
        <v>0.12396248787323488</v>
      </c>
    </row>
    <row r="226" spans="1:7" s="53" customFormat="1" x14ac:dyDescent="0.25">
      <c r="A226" s="103" t="s">
        <v>956</v>
      </c>
      <c r="B226" s="68" t="s">
        <v>1652</v>
      </c>
      <c r="C226" s="126">
        <v>254.2354</v>
      </c>
      <c r="D226" s="126">
        <v>1339</v>
      </c>
      <c r="E226" s="103"/>
      <c r="F226" s="135">
        <f t="shared" si="10"/>
        <v>0.14969720272432172</v>
      </c>
      <c r="G226" s="135">
        <f t="shared" si="11"/>
        <v>0.14433545327153174</v>
      </c>
    </row>
    <row r="227" spans="1:7" s="53" customFormat="1" x14ac:dyDescent="0.25">
      <c r="A227" s="103" t="s">
        <v>957</v>
      </c>
      <c r="B227" s="68" t="s">
        <v>1653</v>
      </c>
      <c r="C227" s="126">
        <v>469.01330000000002</v>
      </c>
      <c r="D227" s="126">
        <v>2264</v>
      </c>
      <c r="E227" s="103"/>
      <c r="F227" s="135">
        <f t="shared" si="10"/>
        <v>0.27616130188991428</v>
      </c>
      <c r="G227" s="135">
        <f t="shared" si="11"/>
        <v>0.24404441090869894</v>
      </c>
    </row>
    <row r="228" spans="1:7" s="53" customFormat="1" x14ac:dyDescent="0.25">
      <c r="A228" s="103" t="s">
        <v>958</v>
      </c>
      <c r="B228" s="68" t="s">
        <v>1654</v>
      </c>
      <c r="C228" s="126">
        <v>453.02010000000001</v>
      </c>
      <c r="D228" s="126">
        <v>2212</v>
      </c>
      <c r="E228" s="103"/>
      <c r="F228" s="135">
        <f t="shared" si="10"/>
        <v>0.26674429189598498</v>
      </c>
      <c r="G228" s="135">
        <f t="shared" si="11"/>
        <v>0.23843915058747439</v>
      </c>
    </row>
    <row r="229" spans="1:7" s="53" customFormat="1" x14ac:dyDescent="0.25">
      <c r="A229" s="103" t="s">
        <v>959</v>
      </c>
      <c r="B229" s="68" t="s">
        <v>1641</v>
      </c>
      <c r="C229" s="126">
        <v>5.8897000000000004</v>
      </c>
      <c r="D229" s="126">
        <v>34</v>
      </c>
      <c r="E229" s="103"/>
      <c r="F229" s="135">
        <f t="shared" si="10"/>
        <v>3.4679341070733565E-3</v>
      </c>
      <c r="G229" s="135">
        <f t="shared" si="11"/>
        <v>3.6649779023391182E-3</v>
      </c>
    </row>
    <row r="230" spans="1:7" s="53" customFormat="1" x14ac:dyDescent="0.25">
      <c r="A230" s="103" t="s">
        <v>960</v>
      </c>
      <c r="B230" s="56" t="s">
        <v>1</v>
      </c>
      <c r="C230" s="126">
        <f>SUM(C222:C229)</f>
        <v>1698.3309999999999</v>
      </c>
      <c r="D230" s="126">
        <f>SUM(D222:D229)</f>
        <v>9277</v>
      </c>
      <c r="E230" s="103"/>
      <c r="F230" s="135">
        <f>SUM(F222:F229)</f>
        <v>1</v>
      </c>
      <c r="G230" s="135">
        <f>SUM(G222:G229)</f>
        <v>0.99999999999999989</v>
      </c>
    </row>
    <row r="231" spans="1:7" s="66" customFormat="1" hidden="1" outlineLevel="1" x14ac:dyDescent="0.25">
      <c r="A231" s="103" t="s">
        <v>961</v>
      </c>
      <c r="B231" s="86" t="s">
        <v>1642</v>
      </c>
      <c r="C231" s="126">
        <v>5.8897000000000004</v>
      </c>
      <c r="D231" s="126">
        <v>34</v>
      </c>
      <c r="E231" s="68"/>
      <c r="F231" s="136">
        <f t="shared" ref="F231:F236" si="12">IF($C$230=0,"",IF(C231="","",C231/$C$230))</f>
        <v>3.4679341070733565E-3</v>
      </c>
      <c r="G231" s="136">
        <f t="shared" ref="G231:G236" si="13">IF($D$230=0,"",IF(D231="","",D231/$D$230))</f>
        <v>3.6649779023391182E-3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0.36730000000000002</v>
      </c>
      <c r="E258" s="3"/>
      <c r="F258" s="3"/>
    </row>
    <row r="259" spans="1:7" x14ac:dyDescent="0.25">
      <c r="A259" s="103" t="s">
        <v>986</v>
      </c>
      <c r="B259" s="5" t="s">
        <v>34</v>
      </c>
      <c r="C259" s="135">
        <v>0.63270000000000004</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15" zoomScale="60" zoomScaleNormal="70" zoomScalePageLayoutView="70" workbookViewId="0">
      <selection activeCell="Q21" sqref="Q21"/>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zoomScale="60" zoomScaleNormal="70" zoomScalePageLayoutView="80" workbookViewId="0">
      <selection activeCell="Q21" sqref="Q21"/>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2" manualBreakCount="2">
    <brk id="89" max="6" man="1"/>
    <brk id="188"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Q21" sqref="Q21"/>
    </sheetView>
  </sheetViews>
  <sheetFormatPr defaultColWidth="11.42578125" defaultRowHeight="15" outlineLevelRow="1" x14ac:dyDescent="0.25"/>
  <cols>
    <col min="1" max="1" width="16.28515625" style="159" customWidth="1"/>
    <col min="2" max="2" width="89.85546875" style="103" bestFit="1" customWidth="1"/>
    <col min="3" max="3" width="134.7109375" style="100" customWidth="1"/>
    <col min="4" max="13" width="11.42578125" style="100"/>
    <col min="14" max="16384" width="11.42578125" style="159"/>
  </cols>
  <sheetData>
    <row r="1" spans="1:12" ht="31.5" x14ac:dyDescent="0.25">
      <c r="A1" s="22" t="s">
        <v>254</v>
      </c>
      <c r="B1" s="22"/>
      <c r="C1" s="67"/>
      <c r="E1" s="67"/>
      <c r="F1" s="158"/>
      <c r="G1" s="158"/>
      <c r="H1" s="158"/>
      <c r="I1" s="158"/>
      <c r="J1" s="158"/>
      <c r="K1" s="158"/>
      <c r="L1" s="158"/>
    </row>
    <row r="2" spans="1:12" x14ac:dyDescent="0.25">
      <c r="B2" s="67"/>
      <c r="C2" s="67"/>
      <c r="F2" s="158"/>
      <c r="G2" s="158"/>
      <c r="H2" s="158"/>
      <c r="I2" s="158"/>
      <c r="J2" s="158"/>
      <c r="K2" s="158"/>
      <c r="L2" s="158"/>
    </row>
    <row r="3" spans="1:12" x14ac:dyDescent="0.25">
      <c r="A3" s="95" t="s">
        <v>66</v>
      </c>
      <c r="B3" s="47"/>
      <c r="C3" s="67"/>
      <c r="F3" s="158"/>
      <c r="G3" s="158"/>
      <c r="H3" s="158"/>
      <c r="I3" s="158"/>
      <c r="J3" s="158"/>
      <c r="K3" s="158"/>
      <c r="L3" s="158"/>
    </row>
    <row r="4" spans="1:12" x14ac:dyDescent="0.25">
      <c r="C4" s="67"/>
      <c r="F4" s="158"/>
      <c r="G4" s="158"/>
      <c r="H4" s="158"/>
      <c r="I4" s="158"/>
      <c r="J4" s="158"/>
      <c r="K4" s="158"/>
      <c r="L4" s="158"/>
    </row>
    <row r="5" spans="1:12" ht="37.5" x14ac:dyDescent="0.25">
      <c r="A5" s="21" t="s">
        <v>211</v>
      </c>
      <c r="B5" s="21" t="s">
        <v>1493</v>
      </c>
      <c r="C5" s="20" t="s">
        <v>64</v>
      </c>
      <c r="F5" s="158"/>
      <c r="G5" s="158"/>
      <c r="H5" s="158"/>
      <c r="I5" s="158"/>
      <c r="J5" s="158"/>
      <c r="K5" s="158"/>
      <c r="L5" s="158"/>
    </row>
    <row r="6" spans="1:12" ht="45" x14ac:dyDescent="0.25">
      <c r="A6" s="102" t="s">
        <v>1464</v>
      </c>
      <c r="B6" s="57" t="s">
        <v>229</v>
      </c>
      <c r="C6" s="103" t="s">
        <v>1669</v>
      </c>
      <c r="F6" s="158"/>
      <c r="G6" s="158"/>
      <c r="H6" s="158"/>
      <c r="I6" s="158"/>
      <c r="J6" s="158"/>
      <c r="K6" s="158"/>
      <c r="L6" s="158"/>
    </row>
    <row r="7" spans="1:12" x14ac:dyDescent="0.25">
      <c r="A7" s="102" t="s">
        <v>1465</v>
      </c>
      <c r="B7" s="57" t="s">
        <v>230</v>
      </c>
      <c r="C7" s="103" t="s">
        <v>1670</v>
      </c>
      <c r="F7" s="158"/>
      <c r="G7" s="158"/>
      <c r="H7" s="158"/>
      <c r="I7" s="158"/>
      <c r="J7" s="158"/>
      <c r="K7" s="158"/>
      <c r="L7" s="158"/>
    </row>
    <row r="8" spans="1:12" x14ac:dyDescent="0.25">
      <c r="A8" s="102" t="s">
        <v>1466</v>
      </c>
      <c r="B8" s="57" t="s">
        <v>231</v>
      </c>
      <c r="C8" s="103" t="s">
        <v>1671</v>
      </c>
      <c r="F8" s="158"/>
      <c r="G8" s="158"/>
      <c r="H8" s="158"/>
      <c r="I8" s="158"/>
      <c r="J8" s="158"/>
      <c r="K8" s="158"/>
      <c r="L8" s="158"/>
    </row>
    <row r="9" spans="1:12" x14ac:dyDescent="0.25">
      <c r="A9" s="102" t="s">
        <v>1467</v>
      </c>
      <c r="B9" s="57" t="s">
        <v>65</v>
      </c>
      <c r="C9" s="103" t="s">
        <v>1660</v>
      </c>
      <c r="F9" s="158"/>
      <c r="G9" s="158"/>
      <c r="H9" s="158"/>
      <c r="I9" s="158"/>
      <c r="J9" s="158"/>
      <c r="K9" s="158"/>
      <c r="L9" s="158"/>
    </row>
    <row r="10" spans="1:12" ht="44.25" customHeight="1" x14ac:dyDescent="0.25">
      <c r="A10" s="102" t="s">
        <v>1468</v>
      </c>
      <c r="B10" s="57" t="s">
        <v>1672</v>
      </c>
      <c r="C10" s="103" t="s">
        <v>1665</v>
      </c>
      <c r="F10" s="158"/>
      <c r="G10" s="158"/>
      <c r="H10" s="158"/>
      <c r="I10" s="158"/>
      <c r="J10" s="158"/>
      <c r="K10" s="158"/>
      <c r="L10" s="158"/>
    </row>
    <row r="11" spans="1:12" ht="54.75" customHeight="1" x14ac:dyDescent="0.25">
      <c r="A11" s="102" t="s">
        <v>1469</v>
      </c>
      <c r="B11" s="57" t="s">
        <v>1673</v>
      </c>
      <c r="C11" s="103" t="s">
        <v>1674</v>
      </c>
      <c r="F11" s="158"/>
      <c r="G11" s="158"/>
      <c r="H11" s="158"/>
      <c r="I11" s="158"/>
      <c r="J11" s="158"/>
      <c r="K11" s="158"/>
      <c r="L11" s="158"/>
    </row>
    <row r="12" spans="1:12" ht="45" x14ac:dyDescent="0.25">
      <c r="A12" s="102" t="s">
        <v>1470</v>
      </c>
      <c r="B12" s="57" t="s">
        <v>233</v>
      </c>
      <c r="C12" s="103" t="s">
        <v>1663</v>
      </c>
      <c r="F12" s="158"/>
      <c r="G12" s="158"/>
      <c r="H12" s="158"/>
      <c r="I12" s="158"/>
      <c r="J12" s="158"/>
      <c r="K12" s="158"/>
      <c r="L12" s="158"/>
    </row>
    <row r="13" spans="1:12" x14ac:dyDescent="0.25">
      <c r="A13" s="102" t="s">
        <v>1471</v>
      </c>
      <c r="B13" s="57" t="s">
        <v>266</v>
      </c>
      <c r="C13" s="103" t="s">
        <v>1662</v>
      </c>
      <c r="F13" s="158"/>
      <c r="G13" s="158"/>
      <c r="H13" s="158"/>
      <c r="I13" s="158"/>
      <c r="J13" s="158"/>
      <c r="K13" s="158"/>
      <c r="L13" s="158"/>
    </row>
    <row r="14" spans="1:12" ht="30" x14ac:dyDescent="0.25">
      <c r="A14" s="102" t="s">
        <v>1472</v>
      </c>
      <c r="B14" s="57" t="s">
        <v>267</v>
      </c>
      <c r="C14" s="103" t="s">
        <v>1661</v>
      </c>
      <c r="F14" s="158"/>
      <c r="G14" s="158"/>
      <c r="H14" s="158"/>
      <c r="I14" s="158"/>
      <c r="J14" s="158"/>
      <c r="K14" s="158"/>
      <c r="L14" s="158"/>
    </row>
    <row r="15" spans="1:12" x14ac:dyDescent="0.25">
      <c r="A15" s="102" t="s">
        <v>1473</v>
      </c>
      <c r="B15" s="57" t="s">
        <v>232</v>
      </c>
      <c r="C15" s="103" t="s">
        <v>1664</v>
      </c>
      <c r="F15" s="158"/>
      <c r="G15" s="158"/>
      <c r="H15" s="158"/>
      <c r="I15" s="158"/>
      <c r="J15" s="158"/>
      <c r="K15" s="158"/>
      <c r="L15" s="158"/>
    </row>
    <row r="16" spans="1:12" ht="30" x14ac:dyDescent="0.25">
      <c r="A16" s="102" t="s">
        <v>1474</v>
      </c>
      <c r="B16" s="15" t="s">
        <v>268</v>
      </c>
      <c r="C16" s="103" t="s">
        <v>1659</v>
      </c>
      <c r="F16" s="158"/>
      <c r="G16" s="158"/>
      <c r="H16" s="158"/>
      <c r="I16" s="158"/>
      <c r="J16" s="158"/>
      <c r="K16" s="158"/>
      <c r="L16" s="158"/>
    </row>
    <row r="17" spans="1:12" ht="30" customHeight="1" x14ac:dyDescent="0.25">
      <c r="A17" s="102" t="s">
        <v>1475</v>
      </c>
      <c r="B17" s="15" t="s">
        <v>153</v>
      </c>
      <c r="C17" s="103" t="s">
        <v>1675</v>
      </c>
      <c r="F17" s="158"/>
      <c r="G17" s="158"/>
      <c r="H17" s="158"/>
      <c r="I17" s="158"/>
      <c r="J17" s="158"/>
      <c r="K17" s="158"/>
      <c r="L17" s="158"/>
    </row>
    <row r="18" spans="1:12" x14ac:dyDescent="0.25">
      <c r="A18" s="102" t="s">
        <v>1476</v>
      </c>
      <c r="B18" s="15" t="s">
        <v>150</v>
      </c>
      <c r="C18" s="103" t="s">
        <v>1676</v>
      </c>
      <c r="F18" s="158"/>
      <c r="G18" s="158"/>
      <c r="H18" s="158"/>
      <c r="I18" s="158"/>
      <c r="J18" s="158"/>
      <c r="K18" s="158"/>
      <c r="L18" s="158"/>
    </row>
    <row r="19" spans="1:12" hidden="1" outlineLevel="1" x14ac:dyDescent="0.25">
      <c r="A19" s="102" t="s">
        <v>1477</v>
      </c>
      <c r="B19" s="15" t="s">
        <v>1496</v>
      </c>
      <c r="C19" s="103"/>
      <c r="F19" s="158"/>
      <c r="G19" s="158"/>
      <c r="H19" s="158"/>
      <c r="I19" s="158"/>
      <c r="J19" s="158"/>
      <c r="K19" s="158"/>
      <c r="L19" s="158"/>
    </row>
    <row r="20" spans="1:12" hidden="1" outlineLevel="1" x14ac:dyDescent="0.25">
      <c r="A20" s="102" t="s">
        <v>1478</v>
      </c>
      <c r="B20" s="15"/>
      <c r="C20" s="103"/>
      <c r="F20" s="158"/>
      <c r="G20" s="158"/>
      <c r="H20" s="158"/>
      <c r="I20" s="158"/>
      <c r="J20" s="158"/>
      <c r="K20" s="158"/>
      <c r="L20" s="158"/>
    </row>
    <row r="21" spans="1:12" hidden="1" outlineLevel="1" x14ac:dyDescent="0.25">
      <c r="A21" s="102" t="s">
        <v>1479</v>
      </c>
      <c r="B21" s="15"/>
      <c r="C21" s="103"/>
      <c r="F21" s="158"/>
      <c r="G21" s="158"/>
      <c r="H21" s="158"/>
      <c r="I21" s="158"/>
      <c r="J21" s="158"/>
      <c r="K21" s="158"/>
      <c r="L21" s="158"/>
    </row>
    <row r="22" spans="1:12" hidden="1" outlineLevel="1" x14ac:dyDescent="0.25">
      <c r="A22" s="102" t="s">
        <v>1480</v>
      </c>
      <c r="B22" s="15"/>
      <c r="C22" s="103"/>
      <c r="F22" s="158"/>
      <c r="G22" s="158"/>
      <c r="H22" s="158"/>
      <c r="I22" s="158"/>
      <c r="J22" s="158"/>
      <c r="K22" s="158"/>
      <c r="L22" s="158"/>
    </row>
    <row r="23" spans="1:12" hidden="1" outlineLevel="1" x14ac:dyDescent="0.25">
      <c r="A23" s="102" t="s">
        <v>1481</v>
      </c>
      <c r="B23" s="15"/>
      <c r="C23" s="103"/>
      <c r="F23" s="158"/>
      <c r="G23" s="158"/>
      <c r="H23" s="158"/>
      <c r="I23" s="158"/>
      <c r="J23" s="158"/>
      <c r="K23" s="158"/>
      <c r="L23" s="158"/>
    </row>
    <row r="24" spans="1:12" ht="18.75" collapsed="1" x14ac:dyDescent="0.25">
      <c r="A24" s="21"/>
      <c r="B24" s="21" t="s">
        <v>1494</v>
      </c>
      <c r="C24" s="20" t="s">
        <v>162</v>
      </c>
      <c r="F24" s="158"/>
      <c r="G24" s="158"/>
      <c r="H24" s="158"/>
      <c r="I24" s="158"/>
      <c r="J24" s="158"/>
      <c r="K24" s="158"/>
      <c r="L24" s="158"/>
    </row>
    <row r="25" spans="1:12" x14ac:dyDescent="0.25">
      <c r="A25" s="102" t="s">
        <v>1482</v>
      </c>
      <c r="B25" s="15" t="s">
        <v>163</v>
      </c>
      <c r="C25" s="103" t="s">
        <v>185</v>
      </c>
      <c r="F25" s="158"/>
      <c r="G25" s="158"/>
      <c r="H25" s="158"/>
      <c r="I25" s="158"/>
      <c r="J25" s="158"/>
      <c r="K25" s="158"/>
      <c r="L25" s="158"/>
    </row>
    <row r="26" spans="1:12" x14ac:dyDescent="0.25">
      <c r="A26" s="102" t="s">
        <v>1483</v>
      </c>
      <c r="B26" s="15" t="s">
        <v>164</v>
      </c>
      <c r="C26" s="103" t="s">
        <v>186</v>
      </c>
      <c r="F26" s="158"/>
      <c r="G26" s="158"/>
      <c r="H26" s="158"/>
      <c r="I26" s="158"/>
      <c r="J26" s="158"/>
      <c r="K26" s="158"/>
      <c r="L26" s="158"/>
    </row>
    <row r="27" spans="1:12" x14ac:dyDescent="0.25">
      <c r="A27" s="102" t="s">
        <v>1484</v>
      </c>
      <c r="B27" s="15" t="s">
        <v>165</v>
      </c>
      <c r="C27" s="103" t="s">
        <v>187</v>
      </c>
      <c r="F27" s="158"/>
      <c r="G27" s="158"/>
      <c r="H27" s="158"/>
      <c r="I27" s="158"/>
      <c r="J27" s="158"/>
      <c r="K27" s="158"/>
      <c r="L27" s="158"/>
    </row>
    <row r="28" spans="1:12" hidden="1" outlineLevel="1" x14ac:dyDescent="0.25">
      <c r="A28" s="102" t="s">
        <v>1482</v>
      </c>
      <c r="B28" s="99"/>
      <c r="C28" s="103"/>
      <c r="F28" s="158"/>
      <c r="G28" s="158"/>
      <c r="H28" s="158"/>
      <c r="I28" s="158"/>
      <c r="J28" s="158"/>
      <c r="K28" s="158"/>
      <c r="L28" s="158"/>
    </row>
    <row r="29" spans="1:12" hidden="1" outlineLevel="1" x14ac:dyDescent="0.25">
      <c r="A29" s="102" t="s">
        <v>1485</v>
      </c>
      <c r="B29" s="99"/>
      <c r="C29" s="103"/>
      <c r="F29" s="158"/>
      <c r="G29" s="158"/>
      <c r="H29" s="158"/>
      <c r="I29" s="158"/>
      <c r="J29" s="158"/>
      <c r="K29" s="158"/>
      <c r="L29" s="158"/>
    </row>
    <row r="30" spans="1:12" hidden="1" outlineLevel="1" x14ac:dyDescent="0.25">
      <c r="A30" s="102" t="s">
        <v>1486</v>
      </c>
      <c r="B30" s="15"/>
      <c r="C30" s="103"/>
      <c r="F30" s="158"/>
      <c r="G30" s="158"/>
      <c r="H30" s="158"/>
      <c r="I30" s="158"/>
      <c r="J30" s="158"/>
      <c r="K30" s="158"/>
      <c r="L30" s="158"/>
    </row>
    <row r="31" spans="1:12" ht="18.75" collapsed="1" x14ac:dyDescent="0.25">
      <c r="A31" s="21"/>
      <c r="B31" s="21" t="s">
        <v>1495</v>
      </c>
      <c r="C31" s="20" t="s">
        <v>64</v>
      </c>
      <c r="F31" s="158"/>
      <c r="G31" s="158"/>
      <c r="H31" s="158"/>
      <c r="I31" s="158"/>
      <c r="J31" s="158"/>
      <c r="K31" s="158"/>
      <c r="L31" s="158"/>
    </row>
    <row r="32" spans="1:12"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99"/>
    </row>
    <row r="103" spans="1:2" x14ac:dyDescent="0.25">
      <c r="B103" s="99"/>
    </row>
    <row r="104" spans="1:2" x14ac:dyDescent="0.25">
      <c r="B104" s="99"/>
    </row>
    <row r="105" spans="1:2" x14ac:dyDescent="0.25">
      <c r="B105" s="99"/>
    </row>
    <row r="106" spans="1:2" x14ac:dyDescent="0.25">
      <c r="B106" s="99"/>
    </row>
    <row r="107" spans="1:2" x14ac:dyDescent="0.25">
      <c r="B107" s="99"/>
    </row>
    <row r="108" spans="1:2" x14ac:dyDescent="0.25">
      <c r="B108" s="99"/>
    </row>
    <row r="109" spans="1:2" x14ac:dyDescent="0.25">
      <c r="B109" s="99"/>
    </row>
    <row r="110" spans="1:2" x14ac:dyDescent="0.25">
      <c r="B110" s="99"/>
    </row>
    <row r="111" spans="1:2" x14ac:dyDescent="0.25">
      <c r="B111" s="99"/>
    </row>
    <row r="112" spans="1:2" x14ac:dyDescent="0.25">
      <c r="B112" s="99"/>
    </row>
    <row r="113" spans="2:2" x14ac:dyDescent="0.25">
      <c r="B113" s="99"/>
    </row>
    <row r="114" spans="2:2" x14ac:dyDescent="0.25">
      <c r="B114" s="99"/>
    </row>
    <row r="115" spans="2:2" x14ac:dyDescent="0.25">
      <c r="B115" s="99"/>
    </row>
    <row r="116" spans="2:2" x14ac:dyDescent="0.25">
      <c r="B116" s="99"/>
    </row>
    <row r="117" spans="2:2" x14ac:dyDescent="0.25">
      <c r="B117" s="99"/>
    </row>
    <row r="118" spans="2:2" x14ac:dyDescent="0.25">
      <c r="B118" s="99"/>
    </row>
    <row r="120" spans="2:2" x14ac:dyDescent="0.25">
      <c r="B120" s="99"/>
    </row>
    <row r="121" spans="2:2" x14ac:dyDescent="0.25">
      <c r="B121" s="99"/>
    </row>
    <row r="122" spans="2:2" x14ac:dyDescent="0.25">
      <c r="B122" s="99"/>
    </row>
    <row r="127" spans="2:2" x14ac:dyDescent="0.25">
      <c r="B127" s="4"/>
    </row>
    <row r="128" spans="2:2" x14ac:dyDescent="0.25">
      <c r="B128" s="6"/>
    </row>
    <row r="134" spans="2:2" x14ac:dyDescent="0.25">
      <c r="B134" s="15"/>
    </row>
    <row r="135" spans="2:2" x14ac:dyDescent="0.25">
      <c r="B135" s="99"/>
    </row>
    <row r="137" spans="2:2" x14ac:dyDescent="0.25">
      <c r="B137" s="99"/>
    </row>
    <row r="138" spans="2:2" x14ac:dyDescent="0.25">
      <c r="B138" s="99"/>
    </row>
    <row r="139" spans="2:2" x14ac:dyDescent="0.25">
      <c r="B139" s="99"/>
    </row>
    <row r="140" spans="2:2" x14ac:dyDescent="0.25">
      <c r="B140" s="99"/>
    </row>
    <row r="141" spans="2:2" x14ac:dyDescent="0.25">
      <c r="B141" s="99"/>
    </row>
    <row r="142" spans="2:2" x14ac:dyDescent="0.25">
      <c r="B142" s="99"/>
    </row>
    <row r="143" spans="2:2" x14ac:dyDescent="0.25">
      <c r="B143" s="99"/>
    </row>
    <row r="144" spans="2:2" x14ac:dyDescent="0.25">
      <c r="B144" s="99"/>
    </row>
    <row r="145" spans="2:2" x14ac:dyDescent="0.25">
      <c r="B145" s="99"/>
    </row>
    <row r="146" spans="2:2" x14ac:dyDescent="0.25">
      <c r="B146" s="99"/>
    </row>
    <row r="147" spans="2:2" x14ac:dyDescent="0.25">
      <c r="B147" s="99"/>
    </row>
    <row r="148" spans="2:2" x14ac:dyDescent="0.25">
      <c r="B148" s="99"/>
    </row>
    <row r="245" spans="2:2" x14ac:dyDescent="0.25">
      <c r="B245" s="57"/>
    </row>
    <row r="246" spans="2:2" x14ac:dyDescent="0.25">
      <c r="B246" s="99"/>
    </row>
    <row r="247" spans="2:2" x14ac:dyDescent="0.25">
      <c r="B247" s="99"/>
    </row>
    <row r="250" spans="2:2" x14ac:dyDescent="0.25">
      <c r="B250" s="99"/>
    </row>
    <row r="266" spans="2:2" x14ac:dyDescent="0.25">
      <c r="B266" s="57"/>
    </row>
    <row r="296" spans="2:2" x14ac:dyDescent="0.25">
      <c r="B296" s="4"/>
    </row>
    <row r="297" spans="2:2" x14ac:dyDescent="0.25">
      <c r="B297" s="99"/>
    </row>
    <row r="299" spans="2:2" x14ac:dyDescent="0.25">
      <c r="B299" s="99"/>
    </row>
    <row r="300" spans="2:2" x14ac:dyDescent="0.25">
      <c r="B300" s="99"/>
    </row>
    <row r="301" spans="2:2" x14ac:dyDescent="0.25">
      <c r="B301" s="99"/>
    </row>
    <row r="302" spans="2:2" x14ac:dyDescent="0.25">
      <c r="B302" s="99"/>
    </row>
    <row r="303" spans="2:2" x14ac:dyDescent="0.25">
      <c r="B303" s="99"/>
    </row>
    <row r="304" spans="2:2" x14ac:dyDescent="0.25">
      <c r="B304" s="99"/>
    </row>
    <row r="305" spans="2:2" x14ac:dyDescent="0.25">
      <c r="B305" s="99"/>
    </row>
    <row r="306" spans="2:2" x14ac:dyDescent="0.25">
      <c r="B306" s="99"/>
    </row>
    <row r="307" spans="2:2" x14ac:dyDescent="0.25">
      <c r="B307" s="99"/>
    </row>
    <row r="308" spans="2:2" x14ac:dyDescent="0.25">
      <c r="B308" s="99"/>
    </row>
    <row r="309" spans="2:2" x14ac:dyDescent="0.25">
      <c r="B309" s="99"/>
    </row>
    <row r="310" spans="2:2" x14ac:dyDescent="0.25">
      <c r="B310" s="99"/>
    </row>
    <row r="322" spans="2:2" x14ac:dyDescent="0.25">
      <c r="B322" s="99"/>
    </row>
    <row r="323" spans="2:2" x14ac:dyDescent="0.25">
      <c r="B323" s="99"/>
    </row>
    <row r="324" spans="2:2" x14ac:dyDescent="0.25">
      <c r="B324" s="99"/>
    </row>
    <row r="325" spans="2:2" x14ac:dyDescent="0.25">
      <c r="B325" s="99"/>
    </row>
    <row r="326" spans="2:2" x14ac:dyDescent="0.25">
      <c r="B326" s="99"/>
    </row>
    <row r="327" spans="2:2" x14ac:dyDescent="0.25">
      <c r="B327" s="99"/>
    </row>
    <row r="328" spans="2:2" x14ac:dyDescent="0.25">
      <c r="B328" s="99"/>
    </row>
    <row r="329" spans="2:2" x14ac:dyDescent="0.25">
      <c r="B329" s="99"/>
    </row>
    <row r="330" spans="2:2" x14ac:dyDescent="0.25">
      <c r="B330" s="99"/>
    </row>
    <row r="332" spans="2:2" x14ac:dyDescent="0.25">
      <c r="B332" s="99"/>
    </row>
    <row r="333" spans="2:2" x14ac:dyDescent="0.25">
      <c r="B333" s="99"/>
    </row>
    <row r="334" spans="2:2" x14ac:dyDescent="0.25">
      <c r="B334" s="99"/>
    </row>
    <row r="335" spans="2:2" x14ac:dyDescent="0.25">
      <c r="B335" s="99"/>
    </row>
    <row r="336" spans="2:2" x14ac:dyDescent="0.25">
      <c r="B336" s="99"/>
    </row>
    <row r="338" spans="2:2" x14ac:dyDescent="0.25">
      <c r="B338" s="99"/>
    </row>
    <row r="341" spans="2:2" x14ac:dyDescent="0.25">
      <c r="B341" s="99"/>
    </row>
    <row r="344" spans="2:2" x14ac:dyDescent="0.25">
      <c r="B344" s="99"/>
    </row>
    <row r="345" spans="2:2" x14ac:dyDescent="0.25">
      <c r="B345" s="99"/>
    </row>
    <row r="346" spans="2:2" x14ac:dyDescent="0.25">
      <c r="B346" s="99"/>
    </row>
    <row r="347" spans="2:2" x14ac:dyDescent="0.25">
      <c r="B347" s="99"/>
    </row>
    <row r="348" spans="2:2" x14ac:dyDescent="0.25">
      <c r="B348" s="99"/>
    </row>
    <row r="349" spans="2:2" x14ac:dyDescent="0.25">
      <c r="B349" s="99"/>
    </row>
    <row r="350" spans="2:2" x14ac:dyDescent="0.25">
      <c r="B350" s="99"/>
    </row>
    <row r="351" spans="2:2" x14ac:dyDescent="0.25">
      <c r="B351" s="99"/>
    </row>
    <row r="352" spans="2:2" x14ac:dyDescent="0.25">
      <c r="B352" s="99"/>
    </row>
    <row r="353" spans="2:2" x14ac:dyDescent="0.25">
      <c r="B353" s="99"/>
    </row>
    <row r="354" spans="2:2" x14ac:dyDescent="0.25">
      <c r="B354" s="99"/>
    </row>
    <row r="355" spans="2:2" x14ac:dyDescent="0.25">
      <c r="B355" s="99"/>
    </row>
    <row r="356" spans="2:2" x14ac:dyDescent="0.25">
      <c r="B356" s="99"/>
    </row>
    <row r="357" spans="2:2" x14ac:dyDescent="0.25">
      <c r="B357" s="99"/>
    </row>
    <row r="358" spans="2:2" x14ac:dyDescent="0.25">
      <c r="B358" s="99"/>
    </row>
    <row r="359" spans="2:2" x14ac:dyDescent="0.25">
      <c r="B359" s="99"/>
    </row>
    <row r="360" spans="2:2" x14ac:dyDescent="0.25">
      <c r="B360" s="99"/>
    </row>
    <row r="361" spans="2:2" x14ac:dyDescent="0.25">
      <c r="B361" s="99"/>
    </row>
    <row r="362" spans="2:2" x14ac:dyDescent="0.25">
      <c r="B362" s="99"/>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55" zoomScaleNormal="70" zoomScaleSheetLayoutView="55" workbookViewId="0">
      <selection activeCell="Q21" sqref="Q21"/>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54" customHeight="1" x14ac:dyDescent="0.25">
      <c r="A6" s="115" t="s">
        <v>1517</v>
      </c>
    </row>
    <row r="7" spans="1:1" ht="17.25" x14ac:dyDescent="0.25">
      <c r="A7" s="115"/>
    </row>
    <row r="8" spans="1:1" ht="18.75" x14ac:dyDescent="0.25">
      <c r="A8" s="116" t="s">
        <v>280</v>
      </c>
    </row>
    <row r="9" spans="1:1" ht="34.5" x14ac:dyDescent="0.3">
      <c r="A9" s="117" t="s">
        <v>1518</v>
      </c>
    </row>
    <row r="10" spans="1:1" ht="88.5" customHeight="1"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54" customHeight="1" x14ac:dyDescent="0.25">
      <c r="A18" s="120" t="s">
        <v>1523</v>
      </c>
    </row>
    <row r="19" spans="1:1" ht="37.5" customHeight="1"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51.75" customHeight="1" x14ac:dyDescent="0.25">
      <c r="A47" s="120" t="s">
        <v>1525</v>
      </c>
    </row>
    <row r="48" spans="1:1" ht="17.25" x14ac:dyDescent="0.25">
      <c r="A48" s="120" t="s">
        <v>310</v>
      </c>
    </row>
    <row r="49" spans="1:1" ht="33" customHeight="1"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35.25" customHeight="1"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52.5" customHeight="1"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52.5" customHeight="1"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86.25" customHeight="1"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52.5" customHeight="1"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40" fitToHeight="0" orientation="landscape" r:id="rId2"/>
  <headerFooter>
    <oddHeader>&amp;R&amp;G</oddHeader>
  </headerFooter>
  <rowBreaks count="3" manualBreakCount="3">
    <brk id="32" man="1"/>
    <brk id="77" man="1"/>
    <brk id="13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P9" sqref="P9"/>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1" t="s">
        <v>1504</v>
      </c>
      <c r="E3" s="171"/>
      <c r="F3" s="171"/>
      <c r="G3" s="171"/>
      <c r="H3" s="171"/>
      <c r="I3" s="141"/>
      <c r="J3" s="143"/>
    </row>
    <row r="4" spans="2:11" ht="66" customHeight="1" x14ac:dyDescent="0.25">
      <c r="B4" s="142"/>
      <c r="C4" s="141"/>
      <c r="D4" s="171"/>
      <c r="E4" s="171"/>
      <c r="F4" s="171"/>
      <c r="G4" s="171"/>
      <c r="H4" s="171"/>
      <c r="I4" s="141"/>
      <c r="J4" s="143"/>
    </row>
    <row r="5" spans="2:11" x14ac:dyDescent="0.25">
      <c r="B5" s="142"/>
      <c r="C5" s="141"/>
      <c r="D5" s="141"/>
      <c r="E5" s="148"/>
      <c r="F5" s="149"/>
      <c r="G5" s="141"/>
      <c r="H5" s="141"/>
      <c r="I5" s="141"/>
      <c r="J5" s="143"/>
    </row>
    <row r="6" spans="2:11" x14ac:dyDescent="0.25">
      <c r="B6" s="142"/>
      <c r="C6" s="141"/>
      <c r="D6" s="172" t="s">
        <v>1508</v>
      </c>
      <c r="E6" s="173"/>
      <c r="F6" s="173"/>
      <c r="G6" s="173"/>
      <c r="H6" s="173"/>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Covered Bond Program March Investor Report</dc:title>
  <dc:creator>Ketie Faeseler</dc:creator>
  <cp:lastModifiedBy>Roane, Scott</cp:lastModifiedBy>
  <cp:lastPrinted>2017-04-12T08:36:39Z</cp:lastPrinted>
  <dcterms:created xsi:type="dcterms:W3CDTF">2017-04-11T14:56:57Z</dcterms:created>
  <dcterms:modified xsi:type="dcterms:W3CDTF">2017-04-26T07:42:14Z</dcterms:modified>
</cp:coreProperties>
</file>