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activeTab="2"/>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data'!$A$2:$G$91</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5" i="9"/>
  <c r="F23" i="9"/>
  <c r="F21" i="9"/>
  <c r="F19" i="9"/>
  <c r="F17" i="9"/>
  <c r="C15" i="9"/>
  <c r="F26" i="9" s="1"/>
  <c r="F14" i="9"/>
  <c r="F13" i="9"/>
  <c r="F12" i="9"/>
  <c r="F1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3" i="8" s="1"/>
  <c r="C207" i="8"/>
  <c r="F206" i="8"/>
  <c r="F202" i="8"/>
  <c r="F198"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G136" i="8"/>
  <c r="D129" i="8"/>
  <c r="G135"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D81" i="8"/>
  <c r="F80" i="8"/>
  <c r="D80" i="8"/>
  <c r="D79" i="8"/>
  <c r="F78" i="8"/>
  <c r="D78" i="8"/>
  <c r="D77" i="8"/>
  <c r="G81" i="8" s="1"/>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G104" i="8" l="1"/>
  <c r="G102" i="8"/>
  <c r="G99" i="8"/>
  <c r="G97" i="8"/>
  <c r="G95" i="8"/>
  <c r="G93" i="8"/>
  <c r="G105" i="8"/>
  <c r="G103" i="8"/>
  <c r="G101" i="8"/>
  <c r="G98" i="8"/>
  <c r="G96" i="8"/>
  <c r="G94" i="8"/>
  <c r="F59" i="8"/>
  <c r="F61" i="8"/>
  <c r="G78" i="8"/>
  <c r="F79" i="8"/>
  <c r="G80" i="8"/>
  <c r="G82" i="8"/>
  <c r="F102" i="8"/>
  <c r="G130" i="8"/>
  <c r="G131" i="8"/>
  <c r="G132" i="8"/>
  <c r="G133" i="8"/>
  <c r="G134" i="8"/>
  <c r="G157" i="8"/>
  <c r="G159" i="8"/>
  <c r="G161" i="8"/>
  <c r="F196" i="8"/>
  <c r="F200" i="8"/>
  <c r="F204" i="8"/>
  <c r="F209" i="8"/>
  <c r="G79" i="8"/>
  <c r="F130" i="8"/>
  <c r="F131" i="8"/>
  <c r="F132" i="8"/>
  <c r="F133" i="8"/>
  <c r="F134" i="8"/>
  <c r="F135" i="8"/>
  <c r="G156" i="8"/>
  <c r="G158" i="8"/>
  <c r="G160" i="8"/>
  <c r="F214" i="8"/>
  <c r="F212" i="8"/>
  <c r="F210" i="8"/>
  <c r="F205" i="8"/>
  <c r="F203" i="8"/>
  <c r="F201" i="8"/>
  <c r="F199" i="8"/>
  <c r="F197" i="8"/>
  <c r="F195" i="8"/>
  <c r="F193" i="8"/>
  <c r="F211" i="8"/>
  <c r="F215" i="8"/>
  <c r="F156" i="8"/>
  <c r="F157" i="8"/>
  <c r="F158" i="8"/>
  <c r="F159" i="8"/>
  <c r="F160" i="8"/>
  <c r="F161" i="8"/>
  <c r="F180" i="8"/>
  <c r="F182" i="8"/>
  <c r="F184" i="8"/>
  <c r="F16" i="9"/>
  <c r="F18" i="9"/>
  <c r="F20" i="9"/>
  <c r="F22" i="9"/>
  <c r="F24"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00" i="8" l="1"/>
  <c r="F208" i="8"/>
</calcChain>
</file>

<file path=xl/sharedStrings.xml><?xml version="1.0" encoding="utf-8"?>
<sst xmlns="http://schemas.openxmlformats.org/spreadsheetml/2006/main" count="2472" uniqueCount="1815">
  <si>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</si>
  <si>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</si>
  <si>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</si>
  <si>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</si>
  <si>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</si>
  <si>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</si>
  <si>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</si>
  <si>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</si>
  <si>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</si>
  <si>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</si>
  <si>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</si>
  <si>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</si>
  <si>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</si>
  <si>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</si>
  <si>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</si>
  <si>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</si>
  <si>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</si>
  <si>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</si>
  <si>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</si>
  <si>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</si>
  <si>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</si>
  <si>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</si>
  <si>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</si>
  <si>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</si>
  <si>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</si>
  <si>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</si>
  <si>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</si>
  <si>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</si>
  <si>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</si>
  <si>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</si>
  <si>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</si>
  <si>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</si>
  <si>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</si>
  <si>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</si>
  <si>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</si>
  <si>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</si>
  <si>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</si>
  <si>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</si>
  <si>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</si>
  <si>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</si>
  <si>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</si>
  <si>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</si>
  <si>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</si>
  <si>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</si>
  <si>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</si>
  <si>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</si>
  <si>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</si>
  <si>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</si>
  <si>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</si>
  <si>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</si>
  <si>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</si>
  <si>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</si>
  <si>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</si>
  <si>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</si>
  <si>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</si>
  <si>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</si>
  <si>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</si>
  <si>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</si>
  <si>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</si>
  <si>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</si>
  <si>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</si>
  <si>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</si>
  <si>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</si>
  <si>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</si>
  <si>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</si>
  <si>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</si>
  <si>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</si>
  <si>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</si>
  <si>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</si>
  <si>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</si>
  <si>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</si>
  <si>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</si>
  <si>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</si>
  <si>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</si>
  <si>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</si>
  <si>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</si>
  <si>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</si>
  <si>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</si>
  <si>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</si>
  <si>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</si>
  <si>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</si>
  <si>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</si>
  <si>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</si>
  <si>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</si>
  <si>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</si>
  <si>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</si>
  <si>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</si>
  <si>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</si>
  <si>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</si>
  <si>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</si>
  <si>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</si>
  <si>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</si>
  <si>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</si>
  <si>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</si>
  <si>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</si>
  <si>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</si>
  <si>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</si>
  <si>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</si>
  <si>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</si>
  <si>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</si>
  <si>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</si>
  <si>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</si>
  <si>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</si>
  <si>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</si>
  <si>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</si>
  <si>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</si>
  <si>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</si>
  <si>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</si>
  <si>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</si>
  <si>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</si>
  <si>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</si>
  <si>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</si>
  <si>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</si>
  <si>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</si>
  <si>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</si>
  <si>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</si>
  <si>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</si>
  <si>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</si>
  <si>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</si>
  <si>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</si>
  <si>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</si>
  <si>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</si>
  <si>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</si>
  <si>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</si>
  <si>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</si>
  <si>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</si>
  <si>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</si>
  <si>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</si>
  <si>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</si>
  <si>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</si>
  <si>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</si>
  <si>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</si>
  <si>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</si>
  <si>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</si>
  <si>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</si>
  <si>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</si>
  <si>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</si>
  <si>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</si>
  <si>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</si>
  <si>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</si>
  <si>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</si>
  <si>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</si>
  <si>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</si>
  <si>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</si>
  <si>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</si>
  <si>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</si>
  <si>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</si>
  <si>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</si>
  <si>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</si>
  <si>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</si>
  <si>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</si>
  <si>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</si>
  <si>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</si>
  <si>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</si>
  <si>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</si>
  <si>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</si>
  <si>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</si>
  <si>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</si>
  <si>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</si>
  <si>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</si>
  <si>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</si>
  <si>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</si>
  <si>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</si>
  <si>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</si>
  <si>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</si>
  <si>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</si>
  <si>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</si>
  <si>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</si>
  <si>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</si>
  <si>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</si>
  <si>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</si>
  <si>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</si>
  <si>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</si>
  <si>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</si>
  <si>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</si>
  <si>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</si>
  <si>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</si>
  <si>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</si>
  <si>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</si>
  <si>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</si>
  <si>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</si>
  <si>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</si>
  <si>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</si>
  <si>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</si>
  <si>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</si>
  <si>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</si>
  <si>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</si>
  <si>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</si>
  <si>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</si>
  <si>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</si>
  <si>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</si>
  <si>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</si>
  <si>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</si>
  <si>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</si>
  <si>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</si>
  <si>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</si>
  <si>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</si>
  <si>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</si>
  <si>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</si>
  <si>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</si>
  <si>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</si>
  <si>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</si>
  <si>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</si>
  <si>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</si>
  <si>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</si>
  <si>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</si>
  <si>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</si>
  <si>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</si>
  <si>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</si>
  <si>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</si>
  <si>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</si>
  <si>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</si>
  <si>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</si>
  <si>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</si>
  <si>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</si>
  <si>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</si>
  <si>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</si>
  <si>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</si>
  <si>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</si>
  <si>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</si>
  <si>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</si>
  <si>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</si>
  <si>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</si>
  <si>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</si>
  <si>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</si>
  <si>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</si>
  <si>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</si>
  <si>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</si>
  <si>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</si>
  <si>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</si>
  <si>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</si>
  <si>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</si>
  <si>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</si>
  <si>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</si>
  <si>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</si>
  <si>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</si>
  <si>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</si>
  <si>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</si>
  <si>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</si>
  <si>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</si>
  <si>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</si>
  <si>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</si>
  <si>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</si>
  <si>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</si>
  <si>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</si>
  <si>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</si>
  <si>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</si>
  <si>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</si>
  <si>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</si>
  <si>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</si>
  <si>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</si>
  <si>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</si>
  <si>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</si>
  <si>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</si>
  <si>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</si>
  <si>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</si>
  <si>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</si>
  <si>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</si>
  <si>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</si>
  <si>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</si>
  <si>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</si>
  <si>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</si>
  <si>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</si>
  <si>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</si>
  <si>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</si>
  <si>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</si>
  <si>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</si>
  <si>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</si>
  <si>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</si>
  <si>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</si>
  <si>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</si>
  <si>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</si>
  <si>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</si>
  <si>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</si>
  <si>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</si>
  <si>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</si>
  <si>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</si>
  <si>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</si>
  <si>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</si>
  <si>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</si>
  <si>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</si>
  <si>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</si>
  <si>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</si>
  <si>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</si>
  <si>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</si>
  <si>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</si>
  <si>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</si>
  <si>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</si>
  <si>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</si>
  <si>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</si>
  <si>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</si>
  <si>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</si>
  <si>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</si>
  <si>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</si>
  <si>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</si>
  <si>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</si>
  <si>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</si>
  <si>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</si>
  <si>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</si>
  <si>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</si>
  <si>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</si>
  <si>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</si>
  <si>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</si>
  <si>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</si>
  <si>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</si>
  <si>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</si>
  <si>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</si>
  <si>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</si>
  <si>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</si>
  <si>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</si>
  <si>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</si>
  <si>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</si>
  <si>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</si>
  <si>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</si>
  <si>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</si>
  <si>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</si>
  <si>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</si>
  <si>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</si>
  <si>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</si>
  <si>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</si>
  <si>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</si>
  <si>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</si>
  <si>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</si>
  <si>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</si>
  <si>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</si>
  <si>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</si>
  <si>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</si>
  <si>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</si>
  <si>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</si>
  <si>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</si>
  <si>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</si>
  <si>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</si>
  <si>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</si>
  <si>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</si>
  <si>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</si>
  <si>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</si>
  <si>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</si>
  <si>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</si>
  <si>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</si>
  <si>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</si>
  <si>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</si>
  <si>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</si>
  <si>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</si>
  <si>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</si>
  <si>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</si>
  <si>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</si>
  <si>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</si>
  <si>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</si>
  <si>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</si>
  <si>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</si>
  <si>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</si>
  <si>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</si>
  <si>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</si>
  <si>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</si>
  <si>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</si>
  <si>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</si>
  <si>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</si>
  <si>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</si>
  <si>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</si>
  <si>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</si>
  <si>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</si>
  <si>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</si>
  <si>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</si>
  <si>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</si>
  <si>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</si>
  <si>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</si>
  <si>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</si>
  <si>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</si>
  <si>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</si>
  <si>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</si>
  <si>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</si>
  <si>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</si>
  <si>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</si>
  <si>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</si>
  <si>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</si>
  <si>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</si>
  <si>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</si>
  <si>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</si>
  <si>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</si>
  <si>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</si>
  <si>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</si>
  <si>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</si>
  <si>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</si>
  <si>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</si>
  <si>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</si>
  <si>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</si>
  <si>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</si>
  <si>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</si>
  <si>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</si>
  <si>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</si>
  <si>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</si>
  <si>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</si>
  <si>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</si>
  <si>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</si>
  <si>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</si>
  <si>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</si>
  <si>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</si>
  <si>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</si>
  <si>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</si>
  <si>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</si>
  <si>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</si>
  <si>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</si>
  <si>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</si>
  <si>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</si>
  <si>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</si>
  <si>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</si>
  <si>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</si>
  <si>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</si>
  <si>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</si>
  <si>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</si>
  <si>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</si>
  <si>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</si>
  <si>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</si>
  <si>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</si>
  <si>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</si>
  <si>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</si>
  <si>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</si>
  <si>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</si>
  <si>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</si>
  <si>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</si>
  <si>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</si>
  <si>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</si>
  <si>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</si>
  <si>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</si>
  <si>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</si>
  <si>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</si>
  <si>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</si>
  <si>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</si>
  <si>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</si>
  <si>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</si>
  <si>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</si>
  <si>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</si>
  <si>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</si>
  <si>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</si>
  <si>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</si>
  <si>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</si>
  <si>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</si>
  <si>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</si>
  <si>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</si>
  <si>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</si>
  <si>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</si>
  <si>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</si>
  <si>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</si>
  <si>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</si>
  <si>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</si>
  <si>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</si>
  <si>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</si>
  <si>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</si>
  <si>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</si>
  <si>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</si>
  <si>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</si>
  <si>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</si>
  <si>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</si>
  <si>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</si>
  <si>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</si>
  <si>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</si>
  <si>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</si>
  <si>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</si>
  <si>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</si>
  <si>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</si>
  <si>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</si>
  <si>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</si>
  <si>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</si>
  <si>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</si>
  <si>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</si>
  <si>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</si>
  <si>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</si>
  <si>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</si>
  <si>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</si>
  <si>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</si>
  <si>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</si>
  <si>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</si>
  <si>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</si>
  <si>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</si>
  <si>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</si>
  <si>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</si>
  <si>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</si>
  <si>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</si>
  <si>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</si>
  <si>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</si>
  <si>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</si>
  <si>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</si>
  <si>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</si>
  <si>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</si>
  <si>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</si>
  <si>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</si>
  <si>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</si>
  <si>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</si>
  <si>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</si>
  <si>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</si>
  <si>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</si>
  <si>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</si>
  <si>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</si>
  <si>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</si>
  <si>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</si>
  <si>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</si>
  <si>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</si>
  <si>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</si>
  <si>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</si>
  <si>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</si>
  <si>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</si>
  <si>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</si>
  <si>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</si>
  <si>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</si>
  <si>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</si>
  <si>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</si>
  <si>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</si>
  <si>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</si>
  <si>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</si>
  <si>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</si>
  <si>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</si>
  <si>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</si>
  <si>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</si>
  <si>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</si>
  <si>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</si>
  <si>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</si>
  <si>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</si>
  <si>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</si>
  <si>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</si>
  <si>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</si>
  <si>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</si>
  <si>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</si>
  <si>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</si>
  <si>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</si>
  <si>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</si>
  <si>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</si>
  <si>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</si>
  <si>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</si>
  <si>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</si>
  <si>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</si>
  <si>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</si>
  <si>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</si>
  <si>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</si>
  <si>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</si>
  <si>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</si>
  <si>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</si>
  <si>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</si>
  <si>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</si>
  <si>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</si>
  <si>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</si>
  <si>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</si>
  <si>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</si>
  <si>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</si>
  <si>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</si>
  <si>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</si>
  <si>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</si>
  <si>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</si>
  <si>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</si>
  <si>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</si>
  <si>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</si>
  <si>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</si>
  <si>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</si>
  <si>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</si>
  <si>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</si>
  <si>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</si>
  <si>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</si>
  <si>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</si>
  <si>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</si>
  <si>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</si>
  <si>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</si>
  <si>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</si>
  <si>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</si>
  <si>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</si>
  <si>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</si>
  <si>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</si>
  <si>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</si>
  <si>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</si>
  <si>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</si>
  <si>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</si>
  <si>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</si>
  <si>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</si>
  <si>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</si>
  <si>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</si>
  <si>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</si>
  <si>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</si>
  <si>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</si>
  <si>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</si>
  <si>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</si>
  <si>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</si>
  <si>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</si>
  <si>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</si>
  <si>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</si>
  <si>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</si>
  <si>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</si>
  <si>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</si>
  <si>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</si>
  <si>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</si>
  <si>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</si>
  <si>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</si>
  <si>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</si>
  <si>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</si>
  <si>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</si>
  <si>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</si>
  <si>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</si>
  <si>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</si>
  <si>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</si>
  <si>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</si>
  <si>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</si>
  <si>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</si>
  <si>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</si>
  <si>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</si>
  <si>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</si>
  <si>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</si>
  <si>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</si>
  <si>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</si>
  <si>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</si>
  <si>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</si>
  <si>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</si>
  <si>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</si>
  <si>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</si>
  <si>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</si>
  <si>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</si>
  <si>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</si>
  <si>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</si>
  <si>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</si>
  <si>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</si>
  <si>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</si>
  <si>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</si>
  <si>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</si>
  <si>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</si>
  <si>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</si>
  <si>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</si>
  <si>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</si>
  <si>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</si>
  <si>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</si>
  <si>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</si>
  <si>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</si>
  <si>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</si>
  <si>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</si>
  <si>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</si>
  <si>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</si>
  <si>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</si>
  <si>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</si>
  <si>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</si>
  <si>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</si>
  <si>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</si>
  <si>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</si>
  <si>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</si>
  <si>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</si>
  <si>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</si>
  <si>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</si>
  <si>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</si>
  <si>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</si>
  <si>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</si>
  <si>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</si>
  <si>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</si>
  <si>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</si>
  <si>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</si>
  <si>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</si>
  <si>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</si>
  <si>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</si>
  <si>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</si>
  <si>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</si>
  <si>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</si>
  <si>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</si>
  <si>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</si>
  <si>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</si>
  <si>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</si>
  <si>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</si>
  <si>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</si>
  <si>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</si>
  <si>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</si>
  <si>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</si>
  <si>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</si>
  <si>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</si>
  <si>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</si>
  <si>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</si>
  <si>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</si>
  <si>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</si>
  <si>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</si>
  <si>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</si>
  <si>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</si>
  <si>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</si>
  <si>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</si>
  <si>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</si>
  <si>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</si>
  <si>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</si>
  <si>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</si>
  <si>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</si>
  <si>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</si>
  <si>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</si>
  <si>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</si>
  <si>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</si>
  <si>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</si>
  <si>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</si>
  <si>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</si>
  <si>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</si>
  <si>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</si>
  <si>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</si>
  <si>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</si>
  <si>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</si>
  <si>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</si>
  <si>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</si>
  <si>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</si>
  <si>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</si>
  <si>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</si>
  <si>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</si>
  <si>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</si>
  <si>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</si>
  <si>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</si>
  <si>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</si>
  <si>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</si>
  <si>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</si>
  <si>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</si>
  <si>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</si>
  <si>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</si>
  <si>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</si>
  <si>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</si>
  <si>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</si>
  <si>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</si>
  <si>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</si>
  <si>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</si>
  <si>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</si>
  <si>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</si>
  <si>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</si>
  <si>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</si>
  <si>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</si>
  <si>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</si>
  <si>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</si>
  <si>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</si>
  <si>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</si>
  <si>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</si>
  <si>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</si>
  <si>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</si>
  <si>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</si>
  <si>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</si>
  <si>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</si>
  <si>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</si>
  <si>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</si>
  <si>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</si>
  <si>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</si>
  <si>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</si>
  <si>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</si>
  <si>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</si>
  <si>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</si>
  <si>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</si>
  <si>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</si>
  <si>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</si>
  <si>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</si>
  <si>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</si>
  <si>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</si>
  <si>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</si>
  <si>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</si>
  <si>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</si>
  <si>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</si>
  <si>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</si>
  <si>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</si>
  <si>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</si>
  <si>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</si>
  <si>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</si>
  <si>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</si>
  <si>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</si>
  <si>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</si>
  <si>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</si>
  <si>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</si>
  <si>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</si>
  <si>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</si>
  <si>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</si>
  <si>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</si>
  <si>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</si>
  <si>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</si>
  <si>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</si>
  <si>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</si>
  <si>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</si>
  <si>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</si>
  <si>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</si>
  <si>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</si>
  <si>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</si>
  <si>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</si>
  <si>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</si>
  <si>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</si>
  <si>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</si>
  <si>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</si>
  <si>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</si>
  <si>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</si>
  <si>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</si>
  <si>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</si>
  <si>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</si>
  <si>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</si>
  <si>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</si>
  <si>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</si>
  <si>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</si>
  <si>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</si>
  <si>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</si>
  <si>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</si>
  <si>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</si>
  <si>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</si>
  <si>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</si>
  <si>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</si>
  <si>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</si>
  <si>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</si>
  <si>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</si>
  <si>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</si>
  <si>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</si>
  <si>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</si>
  <si>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</si>
  <si>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</si>
  <si>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</si>
  <si>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</si>
  <si>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</si>
  <si>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</si>
  <si>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</si>
  <si>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</si>
  <si>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</si>
  <si>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</si>
  <si>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</si>
  <si>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</si>
  <si>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</si>
  <si>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</si>
  <si>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</si>
  <si>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</si>
  <si>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</si>
  <si>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</si>
  <si>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</si>
  <si>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</si>
  <si>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</si>
  <si>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</si>
  <si>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</si>
  <si>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</si>
  <si>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</si>
  <si>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</si>
  <si>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</si>
  <si>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</si>
  <si>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</si>
  <si>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</si>
  <si>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</si>
  <si>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</si>
  <si>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</si>
  <si>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</si>
  <si>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</si>
  <si>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</si>
  <si>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</si>
  <si>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</si>
  <si>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</si>
  <si>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</si>
  <si>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</si>
  <si>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</si>
  <si>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</si>
  <si>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</si>
  <si>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</si>
  <si>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</si>
  <si>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</si>
  <si>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</si>
  <si>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</si>
  <si>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</si>
  <si>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</si>
  <si>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</si>
  <si>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</si>
  <si>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</si>
  <si>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</si>
  <si>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</si>
  <si>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</si>
  <si>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</si>
  <si>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</si>
  <si>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</si>
  <si>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</si>
  <si>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</si>
  <si>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</si>
  <si>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</si>
  <si>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</si>
  <si>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</si>
  <si>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</si>
  <si>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</si>
  <si>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</si>
  <si>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</si>
  <si>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</si>
  <si>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</si>
  <si>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</si>
  <si>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</si>
  <si>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</si>
  <si>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</si>
  <si>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</si>
  <si>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</si>
  <si>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</si>
  <si>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</si>
  <si>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</si>
  <si>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</si>
  <si>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</si>
  <si>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</si>
  <si>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</si>
  <si>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</si>
  <si>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</si>
  <si>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</si>
  <si>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</si>
  <si>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</si>
  <si>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</si>
  <si>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</si>
  <si>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</si>
  <si>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</si>
  <si>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</si>
  <si>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</si>
  <si>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</si>
  <si>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</si>
  <si>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</si>
  <si>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</si>
  <si>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</si>
  <si>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</si>
  <si>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</si>
  <si>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</si>
  <si>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</si>
  <si>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</si>
  <si>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</si>
  <si>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</si>
  <si>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</si>
  <si>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</si>
  <si>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</si>
  <si>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</si>
  <si>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</si>
  <si>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</si>
  <si>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</si>
  <si>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</si>
  <si>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</si>
  <si>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</si>
  <si>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</si>
  <si>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</si>
  <si>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</si>
  <si>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</si>
  <si>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</si>
  <si>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</si>
  <si>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</si>
  <si>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</si>
  <si>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</si>
  <si>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</si>
  <si>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</si>
  <si>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</si>
  <si>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</si>
  <si>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</si>
  <si>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</si>
  <si>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</si>
  <si>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</si>
  <si>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</si>
  <si>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</si>
  <si>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</si>
  <si>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</si>
  <si>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</si>
  <si>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</si>
  <si>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</si>
  <si>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</si>
  <si>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</si>
  <si>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</si>
  <si>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</si>
  <si>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</si>
  <si>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</si>
  <si>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</si>
  <si>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</si>
  <si>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</si>
  <si>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</si>
  <si>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</si>
  <si>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</si>
  <si>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</si>
  <si>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</si>
  <si>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</si>
  <si>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</si>
  <si>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</si>
  <si>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</si>
  <si>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</si>
  <si>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</si>
  <si>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</si>
  <si>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</si>
  <si>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</si>
  <si>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</si>
  <si>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</si>
  <si>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</si>
  <si>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</si>
  <si>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</si>
  <si>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</si>
  <si>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</si>
  <si>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</si>
  <si>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</si>
  <si>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</si>
  <si>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</si>
  <si>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</si>
  <si>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</si>
  <si>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</si>
  <si>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</si>
  <si>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</si>
  <si>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</si>
  <si>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</si>
  <si>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</si>
  <si>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</si>
  <si>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</si>
  <si>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</si>
  <si>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</si>
  <si>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</si>
  <si>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</si>
  <si>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</si>
  <si>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</si>
  <si>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</si>
  <si>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</si>
  <si>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</si>
  <si>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</si>
  <si>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</si>
  <si>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</si>
  <si>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</si>
  <si>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</si>
  <si>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</si>
  <si>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</si>
  <si>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</si>
  <si>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</si>
  <si>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</si>
  <si>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</si>
  <si>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</si>
  <si>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</si>
  <si>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</si>
  <si>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</si>
  <si>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</si>
  <si>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</si>
  <si>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</si>
  <si>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</si>
  <si>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</si>
  <si>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</si>
  <si>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</si>
  <si>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</si>
  <si>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</si>
  <si>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</si>
  <si>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</si>
  <si>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</si>
  <si>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</si>
  <si>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</si>
  <si>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</si>
  <si>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</si>
  <si>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</si>
  <si>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</si>
  <si>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</si>
  <si>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</si>
  <si>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</si>
  <si>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</si>
  <si>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</si>
  <si>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</si>
  <si>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</si>
  <si>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</si>
  <si>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</si>
  <si>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</si>
  <si>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</si>
  <si>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</si>
  <si>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</si>
  <si>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</si>
  <si>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</si>
  <si>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</si>
  <si>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</si>
  <si>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</si>
  <si>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</si>
  <si>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</si>
  <si>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</si>
  <si>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</si>
  <si>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</si>
  <si>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</si>
  <si>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</si>
  <si>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</si>
  <si>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</si>
  <si>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</si>
  <si>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</si>
  <si>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</si>
  <si>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</si>
  <si>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</si>
  <si>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</si>
  <si>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</si>
  <si>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</si>
  <si>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</si>
  <si>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</si>
  <si>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</si>
  <si>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</si>
  <si>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</si>
  <si>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</si>
  <si>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</si>
  <si>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</si>
  <si>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</si>
  <si>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</si>
  <si>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</si>
  <si>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</si>
  <si>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</si>
  <si>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</si>
  <si>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</si>
  <si>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</si>
  <si>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</si>
  <si>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</si>
  <si>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</si>
  <si>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</si>
  <si>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</si>
  <si>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</si>
  <si>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</si>
  <si>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</si>
  <si>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</si>
  <si>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</si>
  <si>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</si>
  <si>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</si>
  <si>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</si>
  <si>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</si>
  <si>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</si>
  <si>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</si>
  <si>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</si>
  <si>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</si>
  <si>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</si>
  <si>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</si>
  <si>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</si>
  <si>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</si>
  <si>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</si>
  <si>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</si>
  <si>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</si>
  <si>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</si>
  <si>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</si>
  <si>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</si>
  <si>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</si>
  <si>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</si>
  <si>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</si>
  <si>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</si>
  <si>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</si>
  <si>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</si>
  <si>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</si>
  <si>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</si>
  <si>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</si>
  <si>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</si>
  <si>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</si>
  <si>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</si>
  <si>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</si>
  <si>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</si>
  <si>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</si>
  <si>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</si>
  <si>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</si>
  <si>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</si>
  <si>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</si>
  <si>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</si>
  <si>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</si>
  <si>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</si>
  <si>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</si>
  <si>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</si>
  <si>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</si>
  <si>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</si>
  <si>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</si>
  <si>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</si>
  <si>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</si>
  <si>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</si>
  <si>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</si>
  <si>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</si>
  <si>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</si>
  <si>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</si>
  <si>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</si>
  <si>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</si>
  <si>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</si>
  <si>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</si>
  <si>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</si>
  <si>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</si>
  <si>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</si>
  <si>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</si>
  <si>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</si>
  <si>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</si>
  <si>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</si>
  <si>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</si>
  <si>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</si>
  <si>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</si>
  <si>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</si>
  <si>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</si>
  <si>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</si>
  <si>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</si>
  <si>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</si>
  <si>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</si>
  <si>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</si>
  <si>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</si>
  <si>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</si>
  <si>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</si>
  <si>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</si>
  <si>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</si>
  <si>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</si>
  <si>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</si>
  <si>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</si>
  <si>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</si>
  <si>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</si>
  <si>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</si>
  <si>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</si>
  <si>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</si>
  <si>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</si>
  <si>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</si>
  <si>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</si>
  <si>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</si>
  <si>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</si>
  <si>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</si>
  <si>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</si>
  <si>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</si>
  <si>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</si>
  <si>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</si>
  <si>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</si>
  <si>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</si>
  <si>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</si>
  <si>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</si>
  <si>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</si>
  <si>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</si>
  <si>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</si>
  <si>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</si>
  <si>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</si>
  <si>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</si>
  <si>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</si>
  <si>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</si>
  <si>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</si>
  <si>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</si>
  <si>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</si>
  <si>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</si>
  <si>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</si>
  <si>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</si>
  <si>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</si>
  <si>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</si>
  <si>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</si>
  <si>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</si>
  <si>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</si>
  <si>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</si>
  <si>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</si>
  <si>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</si>
  <si>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</si>
  <si>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</si>
  <si>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</si>
  <si>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</si>
  <si>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</si>
  <si>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</si>
  <si>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</si>
  <si>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</si>
  <si>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</si>
  <si>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</si>
  <si>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</si>
  <si>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</si>
  <si>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</si>
  <si>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</si>
  <si>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</si>
  <si>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</si>
  <si>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</si>
  <si>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</si>
  <si>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</si>
  <si>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</si>
  <si>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</si>
  <si>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</si>
  <si>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</si>
  <si>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</si>
  <si>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</si>
  <si>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</si>
  <si>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</si>
  <si>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</si>
  <si>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</si>
  <si>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</si>
  <si>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</si>
  <si>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</si>
  <si>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</si>
  <si>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</si>
  <si>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</si>
  <si>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</si>
  <si>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</si>
  <si>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</si>
  <si>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</si>
  <si>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</si>
  <si>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</si>
  <si>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</si>
  <si>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</si>
  <si>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</si>
  <si>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</si>
  <si>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</si>
  <si>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</si>
  <si>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</si>
  <si>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</si>
  <si>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</si>
  <si>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</si>
  <si>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</si>
  <si>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</si>
  <si>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</si>
  <si>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</si>
  <si>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</si>
  <si>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</si>
  <si>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</si>
  <si>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</si>
  <si>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</si>
  <si>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</si>
  <si>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</si>
  <si>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</si>
  <si>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</si>
  <si>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</si>
  <si>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</si>
  <si>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</si>
  <si>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</si>
  <si>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</si>
  <si>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</si>
  <si>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</si>
  <si>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</si>
  <si>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</si>
  <si>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</si>
  <si>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</si>
  <si>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</si>
  <si>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</si>
  <si>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</si>
  <si>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</si>
  <si>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</si>
  <si>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</si>
  <si>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</si>
  <si>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</si>
  <si>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</si>
  <si>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</si>
  <si>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</si>
  <si>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</si>
  <si>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</si>
  <si>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</si>
  <si>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</si>
  <si>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</si>
  <si>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</si>
  <si>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</si>
  <si>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</si>
  <si>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</si>
  <si>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</si>
  <si>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</si>
  <si>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</si>
  <si>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</si>
  <si>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</si>
  <si>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</si>
  <si>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</si>
  <si>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</si>
  <si>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</si>
  <si>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</si>
  <si>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</si>
  <si>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</si>
  <si>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</si>
  <si>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</si>
  <si>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</si>
  <si>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</si>
  <si>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</si>
  <si>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</si>
  <si>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</si>
  <si>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</si>
  <si>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</si>
  <si>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</si>
  <si>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</si>
  <si>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</si>
  <si>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</si>
  <si>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</si>
  <si>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</si>
  <si>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</si>
  <si>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</si>
  <si>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</si>
  <si>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</si>
  <si>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</si>
  <si>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</si>
  <si>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</si>
  <si>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</si>
  <si>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</si>
  <si>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</si>
  <si>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</si>
  <si>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</si>
  <si>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</si>
  <si>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</si>
  <si>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</si>
  <si>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</si>
  <si>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</si>
  <si>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</si>
  <si>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</si>
  <si>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</si>
  <si>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</si>
  <si>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</si>
  <si>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</si>
  <si>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</si>
  <si>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</si>
  <si>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</si>
  <si>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</si>
  <si>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</si>
  <si>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</si>
  <si>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</si>
  <si>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</si>
  <si>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</si>
  <si>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</si>
  <si>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</si>
  <si>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</si>
  <si>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</si>
  <si>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</si>
  <si>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</si>
  <si>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</si>
  <si>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</si>
  <si>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</si>
  <si>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</si>
  <si>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</si>
  <si>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</si>
  <si>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</si>
  <si>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</si>
  <si>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</si>
  <si>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</si>
  <si>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</si>
  <si>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</si>
  <si>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</si>
  <si>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</si>
  <si>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</si>
  <si>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</si>
  <si>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</si>
  <si>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</si>
  <si>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</si>
  <si>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</si>
  <si>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</si>
  <si>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</si>
  <si>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</si>
  <si>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</si>
  <si>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</si>
  <si>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</si>
  <si>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</si>
  <si>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</si>
  <si>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</si>
  <si>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</si>
  <si>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</si>
  <si>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</si>
  <si>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</si>
  <si>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</si>
  <si>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</si>
  <si>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</si>
  <si>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</si>
  <si>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</si>
  <si>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</si>
  <si>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</si>
  <si>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</si>
  <si>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</si>
  <si>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</si>
  <si>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</si>
  <si>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</si>
  <si>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</si>
  <si>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</si>
  <si>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</si>
  <si>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</si>
  <si>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</si>
  <si>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</si>
  <si>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</si>
  <si>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</si>
  <si>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</si>
  <si>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</si>
  <si>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</si>
  <si>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</si>
  <si>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</si>
  <si>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</si>
  <si>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</si>
  <si>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</si>
  <si>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</si>
  <si>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</si>
  <si>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</si>
  <si>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</si>
  <si>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</si>
  <si>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</si>
  <si>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</si>
  <si>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</si>
  <si>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</si>
  <si>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</si>
  <si>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</si>
  <si>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</si>
  <si>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</si>
  <si>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</si>
  <si>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</si>
  <si>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</si>
  <si>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</si>
  <si>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</si>
  <si>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</si>
  <si>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</si>
  <si>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</si>
  <si>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</si>
  <si>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</si>
  <si>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</si>
  <si>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</si>
  <si>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</si>
  <si>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</si>
  <si>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</si>
  <si>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</si>
  <si>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</si>
  <si>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</si>
  <si>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</si>
  <si>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</si>
  <si>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</si>
  <si>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</si>
  <si>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</si>
  <si>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</si>
  <si>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</si>
  <si>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</si>
  <si>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</si>
  <si>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</si>
  <si>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</si>
  <si>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</si>
  <si>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</si>
  <si>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</si>
  <si>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</si>
  <si>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</si>
  <si>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</si>
  <si>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</si>
  <si>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</si>
  <si>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</si>
  <si>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</si>
  <si>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</si>
  <si>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</si>
  <si>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</si>
  <si>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</si>
  <si>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</si>
  <si>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</si>
  <si>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</si>
  <si>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</si>
  <si>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</si>
  <si>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</si>
  <si>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</si>
  <si>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</si>
  <si>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</si>
  <si>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</si>
  <si>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</si>
  <si>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</si>
  <si>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</si>
  <si>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</si>
  <si>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</si>
  <si>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</si>
  <si>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</si>
  <si>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</si>
  <si>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</si>
  <si>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</si>
  <si>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</si>
  <si>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</si>
  <si>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</si>
  <si>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</si>
  <si>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</si>
  <si>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</si>
  <si>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</si>
  <si>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</si>
  <si>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</si>
  <si>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</si>
  <si>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</si>
  <si>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</si>
  <si>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</si>
  <si>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</si>
  <si>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</si>
  <si>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</si>
  <si>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</si>
  <si>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</si>
  <si>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</si>
  <si>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</si>
  <si>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</si>
  <si>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</si>
  <si>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</si>
  <si>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</si>
  <si>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</si>
  <si>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</si>
  <si>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</si>
  <si>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</si>
  <si>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</si>
  <si>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</si>
  <si>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</si>
  <si>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</si>
  <si>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</si>
  <si>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</si>
  <si>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</si>
  <si>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</si>
  <si>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</si>
  <si>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</si>
  <si>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</si>
  <si>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</si>
  <si>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</si>
  <si>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</si>
  <si>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</si>
  <si>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</si>
  <si>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</si>
  <si>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</si>
  <si>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</si>
  <si>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</si>
  <si>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</si>
  <si>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</si>
  <si>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</si>
  <si>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</si>
  <si>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</si>
  <si>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</si>
  <si>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</si>
  <si>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</si>
  <si>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</si>
  <si>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</si>
  <si>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</si>
  <si>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</si>
  <si>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</si>
  <si>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</si>
  <si>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</si>
  <si>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</si>
  <si>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</si>
  <si>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</si>
  <si>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</si>
  <si>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</si>
  <si>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</si>
  <si>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</si>
  <si>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</si>
  <si>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</si>
  <si>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</si>
  <si>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</si>
  <si>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</si>
  <si>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</si>
  <si>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</si>
  <si>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</si>
  <si>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</si>
  <si>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</si>
  <si>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</si>
  <si>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</si>
  <si>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</si>
  <si>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</si>
  <si>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</si>
  <si>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</si>
  <si>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</si>
  <si>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</si>
  <si>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</si>
  <si>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</si>
  <si>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</si>
  <si>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</si>
  <si>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</si>
  <si>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</si>
  <si>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</si>
  <si>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</si>
  <si>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</si>
  <si>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</si>
  <si>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</si>
  <si>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</si>
  <si>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</si>
  <si>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</si>
  <si>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</si>
  <si>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</si>
  <si>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</si>
  <si>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</si>
  <si>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</si>
  <si>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</si>
  <si>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</si>
  <si>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</si>
  <si>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</si>
  <si>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</si>
  <si>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</si>
  <si>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</si>
  <si>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</si>
  <si>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</si>
  <si>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</si>
  <si>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</si>
  <si>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</si>
  <si>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</si>
  <si>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</si>
  <si>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</si>
  <si>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</si>
  <si>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</si>
  <si>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</si>
  <si>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</si>
  <si>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</si>
  <si>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</si>
  <si>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</si>
  <si>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</si>
  <si>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</si>
  <si>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</si>
  <si>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</si>
  <si>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</si>
  <si>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</si>
  <si>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</si>
  <si>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</si>
  <si>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</si>
  <si>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</si>
  <si>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</si>
  <si>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</si>
  <si>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</si>
  <si>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</si>
  <si>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</si>
  <si>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</si>
  <si>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</si>
  <si>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</si>
  <si>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</si>
  <si>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</si>
  <si>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</si>
  <si>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</si>
  <si>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</si>
  <si>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</si>
  <si>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</si>
  <si>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</si>
  <si>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</si>
  <si>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</si>
  <si>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</si>
  <si>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</si>
  <si>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</si>
  <si>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</si>
  <si>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</si>
  <si>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</si>
  <si>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</si>
  <si>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</si>
  <si>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</si>
  <si>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</si>
  <si>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</si>
  <si>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</si>
  <si>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</si>
  <si>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</si>
  <si>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</si>
  <si>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</si>
  <si>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</si>
  <si>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</si>
  <si>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</si>
  <si>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</si>
  <si>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</si>
  <si>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</si>
  <si>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</si>
  <si>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</si>
  <si>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</si>
  <si>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</si>
  <si>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</si>
  <si>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</si>
  <si>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</si>
  <si>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</si>
  <si>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</si>
  <si>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</si>
  <si>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</si>
  <si>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</si>
  <si>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</si>
  <si>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</si>
  <si>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</si>
  <si>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</si>
  <si>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</si>
  <si>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</si>
  <si>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</si>
  <si>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</si>
  <si>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</si>
  <si>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</si>
  <si>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</si>
  <si>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</si>
  <si>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</si>
  <si>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</si>
  <si>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</si>
  <si>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</si>
  <si>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</si>
  <si>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</si>
  <si>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</si>
  <si>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</si>
  <si>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</si>
  <si>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</si>
  <si>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</si>
  <si>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</si>
  <si>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</si>
  <si>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</si>
  <si>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</si>
  <si>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</si>
  <si>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</si>
  <si>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</si>
  <si>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</si>
  <si>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</si>
  <si>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</si>
  <si>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</si>
  <si>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</si>
  <si>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</si>
  <si>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</si>
  <si>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</si>
  <si>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</si>
  <si>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</si>
  <si>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</si>
  <si>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</si>
  <si>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</si>
  <si>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</si>
  <si>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</si>
  <si>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</si>
  <si>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</si>
  <si>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</si>
  <si>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</si>
  <si>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</si>
  <si>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</si>
  <si>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</si>
  <si>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</si>
  <si>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</si>
  <si>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</si>
  <si>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</si>
  <si>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</si>
  <si>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</si>
  <si>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</si>
  <si>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</si>
  <si>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</si>
  <si>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</si>
  <si>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</si>
  <si>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</si>
  <si>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</si>
  <si>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</si>
  <si>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</si>
  <si>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</si>
  <si>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</si>
  <si>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</si>
  <si>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</si>
  <si>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</si>
  <si>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</si>
  <si>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</si>
  <si>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</si>
  <si>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</si>
  <si>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</si>
  <si>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</si>
  <si>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</si>
  <si>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</si>
  <si>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</si>
  <si>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</si>
  <si>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</si>
  <si>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</si>
  <si>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</si>
  <si>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</si>
  <si>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</si>
  <si>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</si>
  <si>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</si>
  <si>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</si>
  <si>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</si>
  <si>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</si>
  <si>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</si>
  <si>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</si>
  <si>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</si>
  <si>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</si>
  <si>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</si>
  <si>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</si>
  <si>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</si>
  <si>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</si>
  <si>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</si>
  <si>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</si>
  <si>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</si>
  <si>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</si>
  <si>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</si>
  <si>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</si>
  <si>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</si>
  <si>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</si>
  <si>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</si>
  <si>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</si>
  <si>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</si>
  <si>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</si>
  <si>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</si>
  <si>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28/01/2019</t>
  </si>
  <si>
    <t>Cut-off Date: 01/01/2019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</si>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</sst>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1807</v>
      </c>
      <c r="G9" s="7"/>
      <c r="H9" s="7"/>
      <c r="I9" s="7"/>
      <c r="J9" s="8"/>
    </row>
    <row r="10" spans="2:10" ht="21" x14ac:dyDescent="0.25">
      <c r="B10" s="6"/>
      <c r="C10" s="7"/>
      <c r="D10" s="7"/>
      <c r="E10" s="7"/>
      <c r="F10" s="12" t="s">
        <v>1808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view="pageBreakPreview" topLeftCell="A19" zoomScale="60"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43466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2744.3344333800001</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0.22254199999999999</v>
      </c>
      <c r="E45" s="60"/>
      <c r="F45" s="124"/>
      <c r="G45" s="25"/>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2744.3344333800001</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2744.3344333800001</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18.802879999999998</v>
      </c>
      <c r="D66" s="129">
        <v>10.335669934646683</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0.14826686</v>
      </c>
      <c r="D70" s="165">
        <v>0.20874107</v>
      </c>
      <c r="E70" s="21"/>
      <c r="F70" s="153">
        <f t="shared" ref="F70:F76" si="0">IF($C$77=0,"",IF(C70="","",C70/$C$77))</f>
        <v>5.4026527596853542E-5</v>
      </c>
      <c r="G70" s="152">
        <f t="shared" ref="G70:G76" si="1">IF($D$77=0,"",IF(D70="[Mark as ND1 if not relevant]","",IF(D70="ND2","ND2",IF(D70="","",D70/$D$77))))</f>
        <v>7.6062548157772663E-5</v>
      </c>
      <c r="H70" s="23"/>
      <c r="L70" s="23"/>
      <c r="M70" s="23"/>
    </row>
    <row r="71" spans="1:13" x14ac:dyDescent="0.25">
      <c r="A71" s="25" t="s">
        <v>114</v>
      </c>
      <c r="B71" s="121" t="s">
        <v>1482</v>
      </c>
      <c r="C71" s="129">
        <v>1.0948518599999999</v>
      </c>
      <c r="D71" s="165">
        <v>1.3915493400000001</v>
      </c>
      <c r="E71" s="21"/>
      <c r="F71" s="153">
        <f t="shared" si="0"/>
        <v>3.9894986802011201E-4</v>
      </c>
      <c r="G71" s="153">
        <f t="shared" si="1"/>
        <v>5.0706259524140008E-4</v>
      </c>
      <c r="H71" s="23"/>
      <c r="L71" s="23"/>
      <c r="M71" s="23"/>
    </row>
    <row r="72" spans="1:13" x14ac:dyDescent="0.25">
      <c r="A72" s="25" t="s">
        <v>115</v>
      </c>
      <c r="B72" s="120" t="s">
        <v>1483</v>
      </c>
      <c r="C72" s="129">
        <v>2.98128277</v>
      </c>
      <c r="D72" s="165">
        <v>4.6622648299999998</v>
      </c>
      <c r="E72" s="21"/>
      <c r="F72" s="153">
        <f t="shared" si="0"/>
        <v>1.0863409115660031E-3</v>
      </c>
      <c r="G72" s="153">
        <f t="shared" si="1"/>
        <v>1.6988690493737757E-3</v>
      </c>
      <c r="H72" s="23"/>
      <c r="L72" s="23"/>
      <c r="M72" s="23"/>
    </row>
    <row r="73" spans="1:13" x14ac:dyDescent="0.25">
      <c r="A73" s="25" t="s">
        <v>116</v>
      </c>
      <c r="B73" s="120" t="s">
        <v>1484</v>
      </c>
      <c r="C73" s="129">
        <v>5.2903069499999997</v>
      </c>
      <c r="D73" s="165">
        <v>9.5838102900000006</v>
      </c>
      <c r="E73" s="21"/>
      <c r="F73" s="153">
        <f t="shared" si="0"/>
        <v>1.9277194811436694E-3</v>
      </c>
      <c r="G73" s="153">
        <f t="shared" si="1"/>
        <v>3.4922166094007384E-3</v>
      </c>
      <c r="H73" s="23"/>
      <c r="L73" s="23"/>
      <c r="M73" s="23"/>
    </row>
    <row r="74" spans="1:13" x14ac:dyDescent="0.25">
      <c r="A74" s="25" t="s">
        <v>117</v>
      </c>
      <c r="B74" s="120" t="s">
        <v>1485</v>
      </c>
      <c r="C74" s="129">
        <v>10.7239033</v>
      </c>
      <c r="D74" s="165">
        <v>30.651938820000002</v>
      </c>
      <c r="E74" s="21"/>
      <c r="F74" s="153">
        <f t="shared" si="0"/>
        <v>3.9076517677884238E-3</v>
      </c>
      <c r="G74" s="153">
        <f t="shared" si="1"/>
        <v>1.1169170363193747E-2</v>
      </c>
      <c r="H74" s="23"/>
      <c r="L74" s="23"/>
      <c r="M74" s="23"/>
    </row>
    <row r="75" spans="1:13" x14ac:dyDescent="0.25">
      <c r="A75" s="25" t="s">
        <v>118</v>
      </c>
      <c r="B75" s="120" t="s">
        <v>1486</v>
      </c>
      <c r="C75" s="129">
        <v>215.58660662999998</v>
      </c>
      <c r="D75" s="165">
        <v>1883.9474082200002</v>
      </c>
      <c r="E75" s="21"/>
      <c r="F75" s="153">
        <f t="shared" si="0"/>
        <v>7.8556973234664193E-2</v>
      </c>
      <c r="G75" s="153">
        <f t="shared" si="1"/>
        <v>0.6864860875938058</v>
      </c>
      <c r="H75" s="23"/>
      <c r="L75" s="23"/>
      <c r="M75" s="23"/>
    </row>
    <row r="76" spans="1:13" x14ac:dyDescent="0.25">
      <c r="A76" s="25" t="s">
        <v>119</v>
      </c>
      <c r="B76" s="120" t="s">
        <v>1487</v>
      </c>
      <c r="C76" s="129">
        <v>2508.5092150099999</v>
      </c>
      <c r="D76" s="165">
        <v>813.88872081000011</v>
      </c>
      <c r="E76" s="21"/>
      <c r="F76" s="152">
        <f t="shared" si="0"/>
        <v>0.91406833820922073</v>
      </c>
      <c r="G76" s="153">
        <f t="shared" si="1"/>
        <v>0.29657053124082683</v>
      </c>
      <c r="H76" s="23"/>
      <c r="L76" s="23"/>
      <c r="M76" s="23"/>
    </row>
    <row r="77" spans="1:13" x14ac:dyDescent="0.25">
      <c r="A77" s="25" t="s">
        <v>120</v>
      </c>
      <c r="B77" s="57" t="s">
        <v>99</v>
      </c>
      <c r="C77" s="131">
        <f>SUM(C70:C76)</f>
        <v>2744.3344333800001</v>
      </c>
      <c r="D77" s="131">
        <f>SUM(D70:D76)</f>
        <v>2744.3344333800001</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3.0870539999999998E-2</v>
      </c>
      <c r="D79" s="165" t="str">
        <f>IF($D$66="ND2","ND2","")</f>
        <v/>
      </c>
      <c r="E79" s="42"/>
      <c r="F79" s="153">
        <f>IF($C$77=0,"",IF(C79="","",C79/$C$77))</f>
        <v>1.1248825808004371E-5</v>
      </c>
      <c r="G79" s="153" t="str">
        <f>IF($D$77=0,"",IF(D79="[Mark as ND1 if not relevant]","",IF(D79="ND2","ND2",IF(D79="","",D79/$D$77))))</f>
        <v/>
      </c>
      <c r="H79" s="23"/>
      <c r="L79" s="23"/>
      <c r="M79" s="23"/>
    </row>
    <row r="80" spans="1:13" outlineLevel="1" x14ac:dyDescent="0.25">
      <c r="A80" s="25" t="s">
        <v>125</v>
      </c>
      <c r="B80" s="58" t="s">
        <v>126</v>
      </c>
      <c r="C80" s="131">
        <v>0.11739632</v>
      </c>
      <c r="D80" s="165" t="str">
        <f>IF($D$66="ND2","ND2","")</f>
        <v/>
      </c>
      <c r="E80" s="42"/>
      <c r="F80" s="153">
        <f>IF($C$77=0,"",IF(C80="","",C80/$C$77))</f>
        <v>4.2777701788849168E-5</v>
      </c>
      <c r="G80" s="153" t="str">
        <f>IF($D$77=0,"",IF(D80="[Mark as ND1 if not relevant]","",IF(D80="ND2","ND2",IF(D80="","",D80/$D$77))))</f>
        <v/>
      </c>
      <c r="H80" s="23"/>
      <c r="L80" s="23"/>
      <c r="M80" s="23"/>
    </row>
    <row r="81" spans="1:13" outlineLevel="1" x14ac:dyDescent="0.25">
      <c r="A81" s="25" t="s">
        <v>127</v>
      </c>
      <c r="B81" s="58" t="s">
        <v>128</v>
      </c>
      <c r="C81" s="131">
        <v>0.56840902999999998</v>
      </c>
      <c r="D81" s="165" t="str">
        <f>IF($D$66="ND2","ND2","")</f>
        <v/>
      </c>
      <c r="E81" s="42"/>
      <c r="F81" s="153">
        <f>IF($C$77=0,"",IF(C81="","",C81/$C$77))</f>
        <v>2.0712090446641787E-4</v>
      </c>
      <c r="G81" s="153" t="str">
        <f>IF($D$77=0,"",IF(D81="[Mark as ND1 if not relevant]","",IF(D81="ND2","ND2",IF(D81="","",D81/$D$77))))</f>
        <v/>
      </c>
      <c r="H81" s="23"/>
      <c r="L81" s="23"/>
      <c r="M81" s="23"/>
    </row>
    <row r="82" spans="1:13" outlineLevel="1" x14ac:dyDescent="0.25">
      <c r="A82" s="25" t="s">
        <v>129</v>
      </c>
      <c r="B82" s="58" t="s">
        <v>130</v>
      </c>
      <c r="C82" s="131">
        <v>0.52644283000000003</v>
      </c>
      <c r="D82" s="165" t="str">
        <f>IF($D$66="ND2","ND2","")</f>
        <v/>
      </c>
      <c r="E82" s="42"/>
      <c r="F82" s="153">
        <f>IF($C$77=0,"",IF(C82="","",C82/$C$77))</f>
        <v>1.918289635536942E-4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4.7685000000000004</v>
      </c>
      <c r="D89" s="165">
        <v>4.7685000000000004</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c r="D96" s="165" t="str">
        <f t="shared" si="2"/>
        <v/>
      </c>
      <c r="E96" s="21"/>
      <c r="F96" s="152" t="str">
        <f t="shared" si="3"/>
        <v/>
      </c>
      <c r="G96" s="152" t="str">
        <f t="shared" si="4"/>
        <v/>
      </c>
      <c r="H96" s="23"/>
      <c r="L96" s="23"/>
      <c r="M96" s="23"/>
    </row>
    <row r="97" spans="1:14" x14ac:dyDescent="0.25">
      <c r="A97" s="25" t="s">
        <v>145</v>
      </c>
      <c r="B97" s="121" t="s">
        <v>1485</v>
      </c>
      <c r="C97" s="129">
        <v>500</v>
      </c>
      <c r="D97" s="165" t="str">
        <f t="shared" si="2"/>
        <v/>
      </c>
      <c r="E97" s="21"/>
      <c r="F97" s="152">
        <f t="shared" si="3"/>
        <v>0.22222222222222221</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153</v>
      </c>
      <c r="B105" s="58" t="s">
        <v>130</v>
      </c>
      <c r="C105" s="131">
        <v>750</v>
      </c>
      <c r="D105" s="165" t="str">
        <f>IF($D$89="ND2","ND2","")</f>
        <v/>
      </c>
      <c r="E105" s="42"/>
      <c r="F105" s="153">
        <f>IF($C$100=0,"",IF(C105="[for completion]","",IF(C105="","",C105/$C$100)))</f>
        <v>0.33333333333333331</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2744.3344333800001</v>
      </c>
      <c r="D112" s="129">
        <v>2744.3344333800001</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2744.3344333800001</v>
      </c>
      <c r="D129" s="129">
        <f>SUM(D112:D128)</f>
        <v>2744.3344333800001</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9.9028135099999997</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9.9028135099999997</v>
      </c>
      <c r="D179" s="129"/>
      <c r="E179" s="53"/>
      <c r="F179" s="154">
        <f>SUM(F174:F178)</f>
        <v>1</v>
      </c>
      <c r="G179" s="51"/>
      <c r="H179" s="23"/>
      <c r="L179" s="23"/>
      <c r="M179" s="23"/>
    </row>
    <row r="180" spans="1:13" outlineLevel="1" x14ac:dyDescent="0.25">
      <c r="A180" s="25" t="s">
        <v>242</v>
      </c>
      <c r="B180" s="63" t="s">
        <v>1675</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1676</v>
      </c>
      <c r="C181" s="164"/>
      <c r="D181" s="164"/>
      <c r="F181" s="153" t="str">
        <f t="shared" si="13"/>
        <v/>
      </c>
    </row>
    <row r="182" spans="1:13" ht="30" outlineLevel="1" x14ac:dyDescent="0.25">
      <c r="A182" s="25" t="s">
        <v>244</v>
      </c>
      <c r="B182" s="63" t="s">
        <v>1677</v>
      </c>
      <c r="C182" s="129"/>
      <c r="D182" s="129"/>
      <c r="E182" s="53"/>
      <c r="F182" s="153" t="str">
        <f t="shared" si="13"/>
        <v/>
      </c>
      <c r="G182" s="51"/>
      <c r="H182" s="23"/>
      <c r="L182" s="23"/>
      <c r="M182" s="23"/>
    </row>
    <row r="183" spans="1:13" outlineLevel="1" x14ac:dyDescent="0.25">
      <c r="A183" s="25" t="s">
        <v>245</v>
      </c>
      <c r="B183" s="63" t="s">
        <v>1678</v>
      </c>
      <c r="C183" s="129"/>
      <c r="D183" s="129"/>
      <c r="E183" s="53"/>
      <c r="F183" s="153" t="str">
        <f t="shared" si="13"/>
        <v/>
      </c>
      <c r="G183" s="51"/>
      <c r="H183" s="23"/>
      <c r="L183" s="23"/>
      <c r="M183" s="23"/>
    </row>
    <row r="184" spans="1:13" s="63" customFormat="1" outlineLevel="1" x14ac:dyDescent="0.25">
      <c r="A184" s="25" t="s">
        <v>246</v>
      </c>
      <c r="B184" s="63" t="s">
        <v>1679</v>
      </c>
      <c r="C184" s="164"/>
      <c r="D184" s="164"/>
      <c r="F184" s="153" t="str">
        <f t="shared" si="13"/>
        <v/>
      </c>
    </row>
    <row r="185" spans="1:13" outlineLevel="1" x14ac:dyDescent="0.25">
      <c r="A185" s="25" t="s">
        <v>247</v>
      </c>
      <c r="B185" s="63" t="s">
        <v>1680</v>
      </c>
      <c r="C185" s="129"/>
      <c r="D185" s="129"/>
      <c r="E185" s="53"/>
      <c r="F185" s="153" t="str">
        <f t="shared" si="13"/>
        <v/>
      </c>
      <c r="G185" s="51"/>
      <c r="H185" s="23"/>
      <c r="L185" s="23"/>
      <c r="M185" s="23"/>
    </row>
    <row r="186" spans="1:13" outlineLevel="1" x14ac:dyDescent="0.25">
      <c r="A186" s="25" t="s">
        <v>248</v>
      </c>
      <c r="B186" s="63" t="s">
        <v>1681</v>
      </c>
      <c r="C186" s="129"/>
      <c r="D186" s="129"/>
      <c r="E186" s="53"/>
      <c r="F186" s="153" t="str">
        <f t="shared" si="13"/>
        <v/>
      </c>
      <c r="G186" s="51"/>
      <c r="H186" s="23"/>
      <c r="L186" s="23"/>
      <c r="M186" s="23"/>
    </row>
    <row r="187" spans="1:13" outlineLevel="1" x14ac:dyDescent="0.25">
      <c r="A187" s="25" t="s">
        <v>249</v>
      </c>
      <c r="B187" s="63" t="s">
        <v>1682</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9.9028135099999997</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9.9028135099999997</v>
      </c>
      <c r="E207" s="53"/>
      <c r="F207" s="152"/>
      <c r="G207" s="53"/>
      <c r="H207" s="23"/>
      <c r="L207" s="23"/>
      <c r="M207" s="23"/>
    </row>
    <row r="208" spans="1:13" x14ac:dyDescent="0.25">
      <c r="A208" s="25" t="s">
        <v>283</v>
      </c>
      <c r="B208" s="57" t="s">
        <v>99</v>
      </c>
      <c r="C208" s="131">
        <f>SUM(C193:C206)</f>
        <v>9.9028135099999997</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1683</v>
      </c>
      <c r="C323" s="40" t="s">
        <v>1684</v>
      </c>
      <c r="H323" s="23"/>
    </row>
    <row r="324" spans="1:8" outlineLevel="1" x14ac:dyDescent="0.25">
      <c r="A324" s="25" t="s">
        <v>419</v>
      </c>
      <c r="B324" s="40" t="s">
        <v>1685</v>
      </c>
      <c r="C324" s="25" t="s">
        <v>1671</v>
      </c>
      <c r="H324" s="23"/>
    </row>
    <row r="325" spans="1:8" outlineLevel="1" x14ac:dyDescent="0.25">
      <c r="A325" s="25" t="s">
        <v>420</v>
      </c>
      <c r="B325" s="40" t="s">
        <v>1686</v>
      </c>
      <c r="C325" s="25" t="s">
        <v>1671</v>
      </c>
      <c r="H325" s="23"/>
    </row>
    <row r="326" spans="1:8" outlineLevel="1" x14ac:dyDescent="0.25">
      <c r="A326" s="25" t="s">
        <v>421</v>
      </c>
      <c r="B326" s="40" t="s">
        <v>1687</v>
      </c>
      <c r="C326" s="25" t="s">
        <v>1671</v>
      </c>
      <c r="H326" s="23"/>
    </row>
    <row r="327" spans="1:8" outlineLevel="1" x14ac:dyDescent="0.25">
      <c r="A327" s="25" t="s">
        <v>422</v>
      </c>
      <c r="B327" s="40" t="s">
        <v>1688</v>
      </c>
      <c r="C327" s="25" t="s">
        <v>1671</v>
      </c>
      <c r="H327" s="23"/>
    </row>
    <row r="328" spans="1:8" outlineLevel="1" x14ac:dyDescent="0.25">
      <c r="A328" s="25" t="s">
        <v>423</v>
      </c>
      <c r="B328" s="40" t="s">
        <v>1689</v>
      </c>
      <c r="C328" s="25" t="s">
        <v>1671</v>
      </c>
      <c r="H328" s="23"/>
    </row>
    <row r="329" spans="1:8" outlineLevel="1" x14ac:dyDescent="0.25">
      <c r="A329" s="25" t="s">
        <v>424</v>
      </c>
      <c r="B329" s="40" t="s">
        <v>1690</v>
      </c>
      <c r="C329" s="25" t="s">
        <v>1691</v>
      </c>
      <c r="H329" s="23"/>
    </row>
    <row r="330" spans="1:8" outlineLevel="1" x14ac:dyDescent="0.25">
      <c r="A330" s="25" t="s">
        <v>425</v>
      </c>
      <c r="B330" s="54" t="s">
        <v>1692</v>
      </c>
      <c r="C330" s="25" t="s">
        <v>1691</v>
      </c>
      <c r="H330" s="23"/>
    </row>
    <row r="331" spans="1:8" outlineLevel="1" x14ac:dyDescent="0.25">
      <c r="A331" s="25" t="s">
        <v>427</v>
      </c>
      <c r="B331" s="54" t="s">
        <v>1693</v>
      </c>
      <c r="C331" s="25" t="s">
        <v>1694</v>
      </c>
      <c r="H331" s="23"/>
    </row>
    <row r="332" spans="1:8" outlineLevel="1" x14ac:dyDescent="0.25">
      <c r="A332" s="25" t="s">
        <v>428</v>
      </c>
      <c r="B332" s="54" t="s">
        <v>1695</v>
      </c>
      <c r="C332" s="25" t="s">
        <v>1694</v>
      </c>
      <c r="H332" s="23"/>
    </row>
    <row r="333" spans="1:8" ht="30" outlineLevel="1" x14ac:dyDescent="0.25">
      <c r="A333" s="25" t="s">
        <v>429</v>
      </c>
      <c r="B333" s="54" t="s">
        <v>1696</v>
      </c>
      <c r="C333" s="25" t="s">
        <v>1697</v>
      </c>
      <c r="H333" s="23"/>
    </row>
    <row r="334" spans="1:8" ht="30" outlineLevel="1" x14ac:dyDescent="0.25">
      <c r="A334" s="25" t="s">
        <v>430</v>
      </c>
      <c r="B334" s="54" t="s">
        <v>1698</v>
      </c>
      <c r="C334" s="25" t="s">
        <v>1697</v>
      </c>
      <c r="H334" s="23"/>
    </row>
    <row r="335" spans="1:8" outlineLevel="1" x14ac:dyDescent="0.25">
      <c r="A335" s="25" t="s">
        <v>431</v>
      </c>
      <c r="B335" s="54" t="s">
        <v>1699</v>
      </c>
      <c r="C335" s="25" t="s">
        <v>1700</v>
      </c>
      <c r="H335" s="23"/>
    </row>
    <row r="336" spans="1:8" outlineLevel="1" x14ac:dyDescent="0.25">
      <c r="A336" s="25" t="s">
        <v>432</v>
      </c>
      <c r="B336" s="54" t="s">
        <v>1701</v>
      </c>
      <c r="C336" s="25" t="s">
        <v>1702</v>
      </c>
      <c r="H336" s="23"/>
    </row>
    <row r="337" spans="1:8" outlineLevel="1" x14ac:dyDescent="0.25">
      <c r="A337" s="25" t="s">
        <v>433</v>
      </c>
      <c r="B337" s="54" t="s">
        <v>1703</v>
      </c>
      <c r="C337" s="25" t="s">
        <v>1702</v>
      </c>
      <c r="H337" s="23"/>
    </row>
    <row r="338" spans="1:8" outlineLevel="1" x14ac:dyDescent="0.25">
      <c r="A338" s="25" t="s">
        <v>434</v>
      </c>
      <c r="B338" s="54" t="s">
        <v>1704</v>
      </c>
      <c r="C338" s="25" t="s">
        <v>1705</v>
      </c>
      <c r="H338" s="23"/>
    </row>
    <row r="339" spans="1:8" ht="45" outlineLevel="1" x14ac:dyDescent="0.25">
      <c r="A339" s="25" t="s">
        <v>435</v>
      </c>
      <c r="B339" s="54" t="s">
        <v>1706</v>
      </c>
      <c r="C339" s="25" t="s">
        <v>1707</v>
      </c>
      <c r="H339" s="23"/>
    </row>
    <row r="340" spans="1:8" outlineLevel="1" x14ac:dyDescent="0.25">
      <c r="A340" s="25" t="s">
        <v>436</v>
      </c>
      <c r="B340" s="54" t="s">
        <v>1708</v>
      </c>
      <c r="C340" s="25" t="s">
        <v>1709</v>
      </c>
      <c r="H340" s="23"/>
    </row>
    <row r="341" spans="1:8" ht="30" outlineLevel="1" x14ac:dyDescent="0.25">
      <c r="A341" s="25" t="s">
        <v>437</v>
      </c>
      <c r="B341" s="54" t="s">
        <v>1710</v>
      </c>
      <c r="C341" s="25" t="s">
        <v>1711</v>
      </c>
      <c r="H341" s="23"/>
    </row>
    <row r="342" spans="1:8" outlineLevel="1" x14ac:dyDescent="0.25">
      <c r="A342" s="25" t="s">
        <v>438</v>
      </c>
      <c r="B342" s="54" t="s">
        <v>1712</v>
      </c>
      <c r="C342" s="25" t="s">
        <v>1713</v>
      </c>
      <c r="H342" s="23"/>
    </row>
    <row r="343" spans="1:8" ht="30" outlineLevel="1" x14ac:dyDescent="0.25">
      <c r="A343" s="25" t="s">
        <v>439</v>
      </c>
      <c r="B343" s="54" t="s">
        <v>1714</v>
      </c>
      <c r="C343" s="25" t="s">
        <v>1715</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zoomScale="60" zoomScaleNormal="80" workbookViewId="0"/>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2744.3344000000002</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2744.3344000000002</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15960</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1716</v>
      </c>
      <c r="C99" s="122">
        <v>3.95E-2</v>
      </c>
      <c r="D99" s="176" t="str">
        <f t="shared" ref="D99:D130" si="5">IF(C99="","","ND2")</f>
        <v>ND2</v>
      </c>
      <c r="E99" s="122"/>
      <c r="F99" s="122">
        <f t="shared" ref="F99:F130" si="6">IF(C99="","",C99)</f>
        <v>3.95E-2</v>
      </c>
      <c r="G99" s="93"/>
    </row>
    <row r="100" spans="1:7" x14ac:dyDescent="0.25">
      <c r="A100" s="93" t="s">
        <v>597</v>
      </c>
      <c r="B100" s="111" t="s">
        <v>1717</v>
      </c>
      <c r="C100" s="122">
        <v>4.02E-2</v>
      </c>
      <c r="D100" s="176" t="str">
        <f t="shared" si="5"/>
        <v>ND2</v>
      </c>
      <c r="E100" s="122"/>
      <c r="F100" s="122">
        <f t="shared" si="6"/>
        <v>4.02E-2</v>
      </c>
      <c r="G100" s="93"/>
    </row>
    <row r="101" spans="1:7" x14ac:dyDescent="0.25">
      <c r="A101" s="93" t="s">
        <v>598</v>
      </c>
      <c r="B101" s="111" t="s">
        <v>1718</v>
      </c>
      <c r="C101" s="122">
        <v>3.6400000000000002E-2</v>
      </c>
      <c r="D101" s="176" t="str">
        <f t="shared" si="5"/>
        <v>ND2</v>
      </c>
      <c r="E101" s="122"/>
      <c r="F101" s="122">
        <f t="shared" si="6"/>
        <v>3.6400000000000002E-2</v>
      </c>
      <c r="G101" s="93"/>
    </row>
    <row r="102" spans="1:7" x14ac:dyDescent="0.25">
      <c r="A102" s="93" t="s">
        <v>599</v>
      </c>
      <c r="B102" s="111" t="s">
        <v>1719</v>
      </c>
      <c r="C102" s="122">
        <v>8.14E-2</v>
      </c>
      <c r="D102" s="176" t="str">
        <f t="shared" si="5"/>
        <v>ND2</v>
      </c>
      <c r="E102" s="122"/>
      <c r="F102" s="122">
        <f t="shared" si="6"/>
        <v>8.14E-2</v>
      </c>
      <c r="G102" s="93"/>
    </row>
    <row r="103" spans="1:7" x14ac:dyDescent="0.25">
      <c r="A103" s="93" t="s">
        <v>600</v>
      </c>
      <c r="B103" s="111" t="s">
        <v>1720</v>
      </c>
      <c r="C103" s="122">
        <v>0.12790000000000001</v>
      </c>
      <c r="D103" s="176" t="str">
        <f t="shared" si="5"/>
        <v>ND2</v>
      </c>
      <c r="E103" s="122"/>
      <c r="F103" s="122">
        <f t="shared" si="6"/>
        <v>0.12790000000000001</v>
      </c>
      <c r="G103" s="93"/>
    </row>
    <row r="104" spans="1:7" x14ac:dyDescent="0.25">
      <c r="A104" s="93" t="s">
        <v>601</v>
      </c>
      <c r="B104" s="111" t="s">
        <v>1721</v>
      </c>
      <c r="C104" s="122">
        <v>0.13339999999999999</v>
      </c>
      <c r="D104" s="176" t="str">
        <f t="shared" si="5"/>
        <v>ND2</v>
      </c>
      <c r="E104" s="122"/>
      <c r="F104" s="122">
        <f t="shared" si="6"/>
        <v>0.13339999999999999</v>
      </c>
      <c r="G104" s="93"/>
    </row>
    <row r="105" spans="1:7" x14ac:dyDescent="0.25">
      <c r="A105" s="93" t="s">
        <v>602</v>
      </c>
      <c r="B105" s="111" t="s">
        <v>1722</v>
      </c>
      <c r="C105" s="122">
        <v>0.20150000000000001</v>
      </c>
      <c r="D105" s="176" t="str">
        <f t="shared" si="5"/>
        <v>ND2</v>
      </c>
      <c r="E105" s="122"/>
      <c r="F105" s="122">
        <f t="shared" si="6"/>
        <v>0.20150000000000001</v>
      </c>
      <c r="G105" s="93"/>
    </row>
    <row r="106" spans="1:7" x14ac:dyDescent="0.25">
      <c r="A106" s="93" t="s">
        <v>603</v>
      </c>
      <c r="B106" s="111" t="s">
        <v>1723</v>
      </c>
      <c r="C106" s="122">
        <v>2.9499999999999998E-2</v>
      </c>
      <c r="D106" s="176" t="str">
        <f t="shared" si="5"/>
        <v>ND2</v>
      </c>
      <c r="E106" s="122"/>
      <c r="F106" s="122">
        <f t="shared" si="6"/>
        <v>2.9499999999999998E-2</v>
      </c>
      <c r="G106" s="93"/>
    </row>
    <row r="107" spans="1:7" x14ac:dyDescent="0.25">
      <c r="A107" s="93" t="s">
        <v>604</v>
      </c>
      <c r="B107" s="111" t="s">
        <v>1724</v>
      </c>
      <c r="C107" s="122">
        <v>0.14460000000000001</v>
      </c>
      <c r="D107" s="176" t="str">
        <f t="shared" si="5"/>
        <v>ND2</v>
      </c>
      <c r="E107" s="122"/>
      <c r="F107" s="122">
        <f t="shared" si="6"/>
        <v>0.14460000000000001</v>
      </c>
      <c r="G107" s="93"/>
    </row>
    <row r="108" spans="1:7" x14ac:dyDescent="0.25">
      <c r="A108" s="93" t="s">
        <v>605</v>
      </c>
      <c r="B108" s="111" t="s">
        <v>1725</v>
      </c>
      <c r="C108" s="122">
        <v>8.2699999999999996E-2</v>
      </c>
      <c r="D108" s="176" t="str">
        <f t="shared" si="5"/>
        <v>ND2</v>
      </c>
      <c r="E108" s="122"/>
      <c r="F108" s="122">
        <f t="shared" si="6"/>
        <v>8.2699999999999996E-2</v>
      </c>
      <c r="G108" s="93"/>
    </row>
    <row r="109" spans="1:7" x14ac:dyDescent="0.25">
      <c r="A109" s="93" t="s">
        <v>606</v>
      </c>
      <c r="B109" s="111" t="s">
        <v>1726</v>
      </c>
      <c r="C109" s="122">
        <v>6.1899999999999997E-2</v>
      </c>
      <c r="D109" s="176" t="str">
        <f t="shared" si="5"/>
        <v>ND2</v>
      </c>
      <c r="E109" s="122"/>
      <c r="F109" s="122">
        <f t="shared" si="6"/>
        <v>6.1899999999999997E-2</v>
      </c>
      <c r="G109" s="93"/>
    </row>
    <row r="110" spans="1:7" x14ac:dyDescent="0.25">
      <c r="A110" s="93" t="s">
        <v>607</v>
      </c>
      <c r="B110" s="111" t="s">
        <v>1727</v>
      </c>
      <c r="C110" s="122">
        <v>2.1100000000000001E-2</v>
      </c>
      <c r="D110" s="176" t="str">
        <f t="shared" si="5"/>
        <v>ND2</v>
      </c>
      <c r="E110" s="122"/>
      <c r="F110" s="122">
        <f t="shared" si="6"/>
        <v>2.1100000000000001E-2</v>
      </c>
      <c r="G110" s="93"/>
    </row>
    <row r="111" spans="1:7" x14ac:dyDescent="0.25">
      <c r="A111" s="93" t="s">
        <v>608</v>
      </c>
      <c r="B111" s="111" t="s">
        <v>1728</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1729</v>
      </c>
      <c r="C150" s="122">
        <v>0.94869999999999999</v>
      </c>
      <c r="D150" s="176" t="str">
        <f>IF(C150="","","ND2")</f>
        <v>ND2</v>
      </c>
      <c r="E150" s="123"/>
      <c r="F150" s="122">
        <f>IF(C150="","",C150)</f>
        <v>0.94869999999999999</v>
      </c>
    </row>
    <row r="151" spans="1:7" x14ac:dyDescent="0.25">
      <c r="A151" s="93" t="s">
        <v>630</v>
      </c>
      <c r="B151" s="93" t="s">
        <v>1730</v>
      </c>
      <c r="C151" s="122">
        <v>5.1299999999999998E-2</v>
      </c>
      <c r="D151" s="176" t="str">
        <f>IF(C151="","","ND2")</f>
        <v>ND2</v>
      </c>
      <c r="E151" s="123"/>
      <c r="F151" s="122">
        <f>IF(C151="","",C151)</f>
        <v>5.1299999999999998E-2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1731</v>
      </c>
      <c r="C160" s="122">
        <v>0.31630000000000003</v>
      </c>
      <c r="D160" s="176" t="str">
        <f>IF(C160="","","ND2")</f>
        <v>ND2</v>
      </c>
      <c r="E160" s="123"/>
      <c r="F160" s="122">
        <f>IF(C160="","",C160)</f>
        <v>0.31630000000000003</v>
      </c>
    </row>
    <row r="161" spans="1:7" x14ac:dyDescent="0.25">
      <c r="A161" s="93" t="s">
        <v>642</v>
      </c>
      <c r="B161" s="93" t="s">
        <v>643</v>
      </c>
      <c r="C161" s="122">
        <v>0.68369999999999997</v>
      </c>
      <c r="D161" s="176" t="str">
        <f>IF(C161="","","ND2")</f>
        <v>ND2</v>
      </c>
      <c r="E161" s="123"/>
      <c r="F161" s="122">
        <f>IF(C161="","",C161)</f>
        <v>0.68369999999999997</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1732</v>
      </c>
      <c r="C170" s="122">
        <v>5.3E-3</v>
      </c>
      <c r="D170" s="176" t="str">
        <f>IF(C170="","","ND2")</f>
        <v>ND2</v>
      </c>
      <c r="E170" s="123"/>
      <c r="F170" s="122">
        <f>IF(C170="","",C170)</f>
        <v>5.3E-3</v>
      </c>
    </row>
    <row r="171" spans="1:7" x14ac:dyDescent="0.25">
      <c r="A171" s="93" t="s">
        <v>654</v>
      </c>
      <c r="B171" s="112" t="s">
        <v>1733</v>
      </c>
      <c r="C171" s="122">
        <v>0.1444</v>
      </c>
      <c r="D171" s="176" t="str">
        <f>IF(C171="","","ND2")</f>
        <v>ND2</v>
      </c>
      <c r="E171" s="123"/>
      <c r="F171" s="122">
        <f>IF(C171="","",C171)</f>
        <v>0.1444</v>
      </c>
    </row>
    <row r="172" spans="1:7" x14ac:dyDescent="0.25">
      <c r="A172" s="93" t="s">
        <v>656</v>
      </c>
      <c r="B172" s="112" t="s">
        <v>1734</v>
      </c>
      <c r="C172" s="122">
        <v>0.1222</v>
      </c>
      <c r="D172" s="176" t="str">
        <f>IF(C172="","","ND2")</f>
        <v>ND2</v>
      </c>
      <c r="E172" s="122"/>
      <c r="F172" s="122">
        <f>IF(C172="","",C172)</f>
        <v>0.1222</v>
      </c>
    </row>
    <row r="173" spans="1:7" x14ac:dyDescent="0.25">
      <c r="A173" s="93" t="s">
        <v>658</v>
      </c>
      <c r="B173" s="112" t="s">
        <v>1735</v>
      </c>
      <c r="C173" s="122">
        <v>0.4642</v>
      </c>
      <c r="D173" s="176" t="str">
        <f>IF(C173="","","ND2")</f>
        <v>ND2</v>
      </c>
      <c r="E173" s="122"/>
      <c r="F173" s="122">
        <f>IF(C173="","",C173)</f>
        <v>0.4642</v>
      </c>
    </row>
    <row r="174" spans="1:7" x14ac:dyDescent="0.25">
      <c r="A174" s="93" t="s">
        <v>660</v>
      </c>
      <c r="B174" s="112" t="s">
        <v>1736</v>
      </c>
      <c r="C174" s="122">
        <v>0.26379999999999998</v>
      </c>
      <c r="D174" s="176" t="str">
        <f>IF(C174="","","ND2")</f>
        <v>ND2</v>
      </c>
      <c r="E174" s="122"/>
      <c r="F174" s="122">
        <f>IF(C174="","",C174)</f>
        <v>0.26379999999999998</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5.0000000000000001E-4</v>
      </c>
      <c r="D180" s="176" t="str">
        <f>IF(C180="","","ND2")</f>
        <v>ND2</v>
      </c>
      <c r="E180" s="123"/>
      <c r="F180" s="122">
        <f>IF(C180="","",C180)</f>
        <v>5.0000000000000001E-4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171.9507769423559</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1737</v>
      </c>
      <c r="C190" s="165">
        <v>1.5244</v>
      </c>
      <c r="D190" s="176">
        <v>97</v>
      </c>
      <c r="E190" s="117"/>
      <c r="F190" s="153">
        <f t="shared" ref="F190:F213" si="9">IF($C$214=0,"",IF(C190="[for completion]","",IF(C190="","",C190/$C$214)))</f>
        <v>5.5547162507079112E-4</v>
      </c>
      <c r="G190" s="153">
        <f t="shared" ref="G190:G213" si="10">IF($D$214=0,"",IF(D190="[for completion]","",IF(D190="","",D190/$D$214)))</f>
        <v>6.0776942355889726E-3</v>
      </c>
    </row>
    <row r="191" spans="1:7" x14ac:dyDescent="0.25">
      <c r="A191" s="93" t="s">
        <v>681</v>
      </c>
      <c r="B191" s="111" t="s">
        <v>1738</v>
      </c>
      <c r="C191" s="165">
        <v>13.1706</v>
      </c>
      <c r="D191" s="176">
        <v>328</v>
      </c>
      <c r="E191" s="117"/>
      <c r="F191" s="153">
        <f t="shared" si="9"/>
        <v>4.7991961330079783E-3</v>
      </c>
      <c r="G191" s="153">
        <f t="shared" si="10"/>
        <v>2.0551378446115289E-2</v>
      </c>
    </row>
    <row r="192" spans="1:7" x14ac:dyDescent="0.25">
      <c r="A192" s="93" t="s">
        <v>682</v>
      </c>
      <c r="B192" s="111" t="s">
        <v>1739</v>
      </c>
      <c r="C192" s="165">
        <v>34.367899999999999</v>
      </c>
      <c r="D192" s="176">
        <v>534</v>
      </c>
      <c r="E192" s="117"/>
      <c r="F192" s="153">
        <f t="shared" si="9"/>
        <v>1.2523217832111286E-2</v>
      </c>
      <c r="G192" s="153">
        <f t="shared" si="10"/>
        <v>3.3458646616541354E-2</v>
      </c>
    </row>
    <row r="193" spans="1:7" x14ac:dyDescent="0.25">
      <c r="A193" s="93" t="s">
        <v>683</v>
      </c>
      <c r="B193" s="111" t="s">
        <v>1740</v>
      </c>
      <c r="C193" s="165">
        <v>99.085099999999997</v>
      </c>
      <c r="D193" s="176">
        <v>1115</v>
      </c>
      <c r="E193" s="117"/>
      <c r="F193" s="153">
        <f t="shared" si="9"/>
        <v>3.6105327681252852E-2</v>
      </c>
      <c r="G193" s="153">
        <f t="shared" si="10"/>
        <v>6.9862155388471181E-2</v>
      </c>
    </row>
    <row r="194" spans="1:7" x14ac:dyDescent="0.25">
      <c r="A194" s="93" t="s">
        <v>684</v>
      </c>
      <c r="B194" s="111" t="s">
        <v>1741</v>
      </c>
      <c r="C194" s="165">
        <v>561.71720000000005</v>
      </c>
      <c r="D194" s="176">
        <v>4409</v>
      </c>
      <c r="E194" s="117"/>
      <c r="F194" s="153">
        <f t="shared" si="9"/>
        <v>0.2046824756718805</v>
      </c>
      <c r="G194" s="153">
        <f t="shared" si="10"/>
        <v>0.27625313283208019</v>
      </c>
    </row>
    <row r="195" spans="1:7" x14ac:dyDescent="0.25">
      <c r="A195" s="93" t="s">
        <v>685</v>
      </c>
      <c r="B195" s="111" t="s">
        <v>1742</v>
      </c>
      <c r="C195" s="165">
        <v>827.84259999999995</v>
      </c>
      <c r="D195" s="176">
        <v>4755</v>
      </c>
      <c r="E195" s="117"/>
      <c r="F195" s="153">
        <f t="shared" si="9"/>
        <v>0.30165512616428031</v>
      </c>
      <c r="G195" s="153">
        <f t="shared" si="10"/>
        <v>0.29793233082706766</v>
      </c>
    </row>
    <row r="196" spans="1:7" x14ac:dyDescent="0.25">
      <c r="A196" s="93" t="s">
        <v>686</v>
      </c>
      <c r="B196" s="111" t="s">
        <v>1743</v>
      </c>
      <c r="C196" s="165">
        <v>694.54079999999999</v>
      </c>
      <c r="D196" s="176">
        <v>3133</v>
      </c>
      <c r="E196" s="117"/>
      <c r="F196" s="153">
        <f t="shared" si="9"/>
        <v>0.25308167597347636</v>
      </c>
      <c r="G196" s="153">
        <f t="shared" si="10"/>
        <v>0.1963032581453634</v>
      </c>
    </row>
    <row r="197" spans="1:7" x14ac:dyDescent="0.25">
      <c r="A197" s="93" t="s">
        <v>687</v>
      </c>
      <c r="B197" s="111" t="s">
        <v>1744</v>
      </c>
      <c r="C197" s="165">
        <v>239.06790000000001</v>
      </c>
      <c r="D197" s="176">
        <v>881</v>
      </c>
      <c r="E197" s="117"/>
      <c r="F197" s="153">
        <f t="shared" si="9"/>
        <v>8.7113247779625688E-2</v>
      </c>
      <c r="G197" s="153">
        <f t="shared" si="10"/>
        <v>5.5200501253132833E-2</v>
      </c>
    </row>
    <row r="198" spans="1:7" x14ac:dyDescent="0.25">
      <c r="A198" s="93" t="s">
        <v>688</v>
      </c>
      <c r="B198" s="111" t="s">
        <v>1745</v>
      </c>
      <c r="C198" s="165">
        <v>102.8751</v>
      </c>
      <c r="D198" s="176">
        <v>320</v>
      </c>
      <c r="E198" s="117"/>
      <c r="F198" s="153">
        <f t="shared" si="9"/>
        <v>3.7486354615796476E-2</v>
      </c>
      <c r="G198" s="153">
        <f t="shared" si="10"/>
        <v>2.0050125313283207E-2</v>
      </c>
    </row>
    <row r="199" spans="1:7" x14ac:dyDescent="0.25">
      <c r="A199" s="93" t="s">
        <v>689</v>
      </c>
      <c r="B199" s="111" t="s">
        <v>1746</v>
      </c>
      <c r="C199" s="165">
        <v>68.308999999999997</v>
      </c>
      <c r="D199" s="176">
        <v>183</v>
      </c>
      <c r="E199" s="111"/>
      <c r="F199" s="153">
        <f t="shared" si="9"/>
        <v>2.4890915269588476E-2</v>
      </c>
      <c r="G199" s="153">
        <f t="shared" si="10"/>
        <v>1.1466165413533834E-2</v>
      </c>
    </row>
    <row r="200" spans="1:7" x14ac:dyDescent="0.25">
      <c r="A200" s="93" t="s">
        <v>690</v>
      </c>
      <c r="B200" s="111" t="s">
        <v>1747</v>
      </c>
      <c r="C200" s="165">
        <v>32.514499999999998</v>
      </c>
      <c r="D200" s="176">
        <v>77</v>
      </c>
      <c r="E200" s="111"/>
      <c r="F200" s="153">
        <f t="shared" si="9"/>
        <v>1.1847862866284597E-2</v>
      </c>
      <c r="G200" s="153">
        <f t="shared" si="10"/>
        <v>4.8245614035087722E-3</v>
      </c>
    </row>
    <row r="201" spans="1:7" x14ac:dyDescent="0.25">
      <c r="A201" s="93" t="s">
        <v>691</v>
      </c>
      <c r="B201" s="111" t="s">
        <v>1748</v>
      </c>
      <c r="C201" s="165">
        <v>23.625499999999999</v>
      </c>
      <c r="D201" s="176">
        <v>50</v>
      </c>
      <c r="E201" s="111"/>
      <c r="F201" s="153">
        <f t="shared" si="9"/>
        <v>8.6088263435515466E-3</v>
      </c>
      <c r="G201" s="153">
        <f t="shared" si="10"/>
        <v>3.1328320802005011E-3</v>
      </c>
    </row>
    <row r="202" spans="1:7" x14ac:dyDescent="0.25">
      <c r="A202" s="93" t="s">
        <v>692</v>
      </c>
      <c r="B202" s="111" t="s">
        <v>1749</v>
      </c>
      <c r="C202" s="165">
        <v>12.9612</v>
      </c>
      <c r="D202" s="176">
        <v>25</v>
      </c>
      <c r="E202" s="111"/>
      <c r="F202" s="153">
        <f t="shared" si="9"/>
        <v>4.7228934839068084E-3</v>
      </c>
      <c r="G202" s="153">
        <f t="shared" si="10"/>
        <v>1.5664160401002505E-3</v>
      </c>
    </row>
    <row r="203" spans="1:7" x14ac:dyDescent="0.25">
      <c r="A203" s="93" t="s">
        <v>693</v>
      </c>
      <c r="B203" s="111" t="s">
        <v>1750</v>
      </c>
      <c r="C203" s="165">
        <v>17.659400000000002</v>
      </c>
      <c r="D203" s="176">
        <v>31</v>
      </c>
      <c r="E203" s="111"/>
      <c r="F203" s="153">
        <f t="shared" si="9"/>
        <v>6.434856740865344E-3</v>
      </c>
      <c r="G203" s="153">
        <f t="shared" si="10"/>
        <v>1.9423558897243107E-3</v>
      </c>
    </row>
    <row r="204" spans="1:7" x14ac:dyDescent="0.25">
      <c r="A204" s="93" t="s">
        <v>694</v>
      </c>
      <c r="B204" s="111" t="s">
        <v>1751</v>
      </c>
      <c r="C204" s="165">
        <v>3.1019999999999999</v>
      </c>
      <c r="D204" s="176">
        <v>5</v>
      </c>
      <c r="E204" s="111"/>
      <c r="F204" s="153">
        <f t="shared" si="9"/>
        <v>1.1303286414127488E-3</v>
      </c>
      <c r="G204" s="153">
        <f t="shared" si="10"/>
        <v>3.1328320802005011E-4</v>
      </c>
    </row>
    <row r="205" spans="1:7" x14ac:dyDescent="0.25">
      <c r="A205" s="93" t="s">
        <v>695</v>
      </c>
      <c r="B205" s="111" t="s">
        <v>1752</v>
      </c>
      <c r="C205" s="165">
        <v>6.75</v>
      </c>
      <c r="D205" s="176">
        <v>10</v>
      </c>
      <c r="F205" s="153">
        <f t="shared" si="9"/>
        <v>2.459612614292732E-3</v>
      </c>
      <c r="G205" s="153">
        <f t="shared" si="10"/>
        <v>6.2656641604010022E-4</v>
      </c>
    </row>
    <row r="206" spans="1:7" x14ac:dyDescent="0.25">
      <c r="A206" s="93" t="s">
        <v>696</v>
      </c>
      <c r="B206" s="111" t="s">
        <v>1753</v>
      </c>
      <c r="C206" s="165">
        <v>2.1526000000000001</v>
      </c>
      <c r="D206" s="176">
        <v>3</v>
      </c>
      <c r="E206" s="106"/>
      <c r="F206" s="153">
        <f t="shared" si="9"/>
        <v>7.8437957237430147E-4</v>
      </c>
      <c r="G206" s="153">
        <f t="shared" si="10"/>
        <v>1.8796992481203009E-4</v>
      </c>
    </row>
    <row r="207" spans="1:7" x14ac:dyDescent="0.25">
      <c r="A207" s="93" t="s">
        <v>697</v>
      </c>
      <c r="B207" s="111" t="s">
        <v>1754</v>
      </c>
      <c r="C207" s="165">
        <v>3.0688</v>
      </c>
      <c r="D207" s="176">
        <v>4</v>
      </c>
      <c r="E207" s="106"/>
      <c r="F207" s="153">
        <f t="shared" si="9"/>
        <v>1.1182309912209682E-3</v>
      </c>
      <c r="G207" s="153">
        <f t="shared" si="10"/>
        <v>2.506265664160401E-4</v>
      </c>
    </row>
    <row r="208" spans="1:7" x14ac:dyDescent="0.25">
      <c r="A208" s="93" t="s">
        <v>698</v>
      </c>
      <c r="B208" s="111" t="s">
        <v>1755</v>
      </c>
      <c r="C208" s="165">
        <v>0</v>
      </c>
      <c r="D208" s="176">
        <v>0</v>
      </c>
      <c r="E208" s="106"/>
      <c r="F208" s="153">
        <f t="shared" si="9"/>
        <v>0</v>
      </c>
      <c r="G208" s="153">
        <f t="shared" si="10"/>
        <v>0</v>
      </c>
    </row>
    <row r="209" spans="1:7" x14ac:dyDescent="0.25">
      <c r="A209" s="93" t="s">
        <v>699</v>
      </c>
      <c r="B209" s="111" t="s">
        <v>1756</v>
      </c>
      <c r="C209" s="165">
        <v>0</v>
      </c>
      <c r="D209" s="176">
        <v>0</v>
      </c>
      <c r="E209" s="106"/>
      <c r="F209" s="153">
        <f t="shared" si="9"/>
        <v>0</v>
      </c>
      <c r="G209" s="153">
        <f t="shared" si="10"/>
        <v>0</v>
      </c>
    </row>
    <row r="210" spans="1:7" x14ac:dyDescent="0.25">
      <c r="A210" s="93" t="s">
        <v>700</v>
      </c>
      <c r="B210" s="111" t="s">
        <v>1757</v>
      </c>
      <c r="C210" s="165">
        <v>0</v>
      </c>
      <c r="D210" s="176">
        <v>0</v>
      </c>
      <c r="E210" s="106"/>
      <c r="F210" s="153">
        <f t="shared" si="9"/>
        <v>0</v>
      </c>
      <c r="G210" s="153">
        <f t="shared" si="10"/>
        <v>0</v>
      </c>
    </row>
    <row r="211" spans="1:7" x14ac:dyDescent="0.25">
      <c r="A211" s="93" t="s">
        <v>701</v>
      </c>
      <c r="B211" s="111" t="s">
        <v>1758</v>
      </c>
      <c r="C211" s="165">
        <v>0</v>
      </c>
      <c r="D211" s="176">
        <v>0</v>
      </c>
      <c r="E211" s="106"/>
      <c r="F211" s="153">
        <f t="shared" si="9"/>
        <v>0</v>
      </c>
      <c r="G211" s="153">
        <f t="shared" si="10"/>
        <v>0</v>
      </c>
    </row>
    <row r="212" spans="1:7" x14ac:dyDescent="0.25">
      <c r="A212" s="93" t="s">
        <v>702</v>
      </c>
      <c r="B212" s="111" t="s">
        <v>1759</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2744.3346000000006</v>
      </c>
      <c r="D214" s="183">
        <f>SUM(D190:D213)</f>
        <v>15960</v>
      </c>
      <c r="E214" s="106"/>
      <c r="F214" s="169">
        <f>SUM(F190:F213)</f>
        <v>0.99999999999999989</v>
      </c>
      <c r="G214" s="169">
        <f>SUM(G190:G213)</f>
        <v>1</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0.79673609000000001</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1760</v>
      </c>
      <c r="C219" s="165">
        <v>99.565700000000007</v>
      </c>
      <c r="D219" s="176">
        <v>1265</v>
      </c>
      <c r="F219" s="153">
        <f t="shared" ref="F219:F226" si="11">IF($C$227=0,"",IF(C219="[for completion]","",C219/$C$227))</f>
        <v>3.6280450777377848E-2</v>
      </c>
      <c r="G219" s="153">
        <f t="shared" ref="G219:G226" si="12">IF($D$227=0,"",IF(D219="[for completion]","",D219/$D$227))</f>
        <v>7.9260651629072684E-2</v>
      </c>
    </row>
    <row r="220" spans="1:7" x14ac:dyDescent="0.25">
      <c r="A220" s="93" t="s">
        <v>711</v>
      </c>
      <c r="B220" s="93" t="s">
        <v>1761</v>
      </c>
      <c r="C220" s="165">
        <v>130.60669999999999</v>
      </c>
      <c r="D220" s="176">
        <v>994</v>
      </c>
      <c r="F220" s="153">
        <f t="shared" si="11"/>
        <v>4.7591388907482747E-2</v>
      </c>
      <c r="G220" s="153">
        <f t="shared" si="12"/>
        <v>6.2280701754385964E-2</v>
      </c>
    </row>
    <row r="221" spans="1:7" x14ac:dyDescent="0.25">
      <c r="A221" s="93" t="s">
        <v>713</v>
      </c>
      <c r="B221" s="93" t="s">
        <v>1762</v>
      </c>
      <c r="C221" s="165">
        <v>190.3493</v>
      </c>
      <c r="D221" s="176">
        <v>1209</v>
      </c>
      <c r="F221" s="153">
        <f t="shared" si="11"/>
        <v>6.9360818124698853E-2</v>
      </c>
      <c r="G221" s="153">
        <f t="shared" si="12"/>
        <v>7.5751879699248126E-2</v>
      </c>
    </row>
    <row r="222" spans="1:7" x14ac:dyDescent="0.25">
      <c r="A222" s="93" t="s">
        <v>715</v>
      </c>
      <c r="B222" s="93" t="s">
        <v>1763</v>
      </c>
      <c r="C222" s="165">
        <v>300.93689999999998</v>
      </c>
      <c r="D222" s="176">
        <v>1726</v>
      </c>
      <c r="F222" s="153">
        <f t="shared" si="11"/>
        <v>0.10965750642587437</v>
      </c>
      <c r="G222" s="153">
        <f t="shared" si="12"/>
        <v>0.10814536340852131</v>
      </c>
    </row>
    <row r="223" spans="1:7" x14ac:dyDescent="0.25">
      <c r="A223" s="93" t="s">
        <v>717</v>
      </c>
      <c r="B223" s="93" t="s">
        <v>1764</v>
      </c>
      <c r="C223" s="165">
        <v>426.19659999999999</v>
      </c>
      <c r="D223" s="176">
        <v>2371</v>
      </c>
      <c r="F223" s="153">
        <f t="shared" si="11"/>
        <v>0.15530051782677967</v>
      </c>
      <c r="G223" s="153">
        <f t="shared" si="12"/>
        <v>0.14855889724310778</v>
      </c>
    </row>
    <row r="224" spans="1:7" x14ac:dyDescent="0.25">
      <c r="A224" s="93" t="s">
        <v>719</v>
      </c>
      <c r="B224" s="93" t="s">
        <v>1765</v>
      </c>
      <c r="C224" s="165">
        <v>491.87639999999999</v>
      </c>
      <c r="D224" s="176">
        <v>2667</v>
      </c>
      <c r="F224" s="153">
        <f t="shared" si="11"/>
        <v>0.17923338578198936</v>
      </c>
      <c r="G224" s="153">
        <f t="shared" si="12"/>
        <v>0.16710526315789473</v>
      </c>
    </row>
    <row r="225" spans="1:7" x14ac:dyDescent="0.25">
      <c r="A225" s="93" t="s">
        <v>721</v>
      </c>
      <c r="B225" s="93" t="s">
        <v>1766</v>
      </c>
      <c r="C225" s="165">
        <v>1085.9585999999999</v>
      </c>
      <c r="D225" s="176">
        <v>5635</v>
      </c>
      <c r="F225" s="153">
        <f t="shared" si="11"/>
        <v>0.39570924056748619</v>
      </c>
      <c r="G225" s="153">
        <f t="shared" si="12"/>
        <v>0.35307017543859648</v>
      </c>
    </row>
    <row r="226" spans="1:7" x14ac:dyDescent="0.25">
      <c r="A226" s="93" t="s">
        <v>723</v>
      </c>
      <c r="B226" s="93" t="s">
        <v>1767</v>
      </c>
      <c r="C226" s="165">
        <v>18.8445</v>
      </c>
      <c r="D226" s="176">
        <v>93</v>
      </c>
      <c r="F226" s="153">
        <f t="shared" si="11"/>
        <v>6.8666915883110035E-3</v>
      </c>
      <c r="G226" s="153">
        <f t="shared" si="12"/>
        <v>5.8270676691729324E-3</v>
      </c>
    </row>
    <row r="227" spans="1:7" x14ac:dyDescent="0.25">
      <c r="A227" s="93" t="s">
        <v>725</v>
      </c>
      <c r="B227" s="119" t="s">
        <v>99</v>
      </c>
      <c r="C227" s="165">
        <f>SUM(C219:C226)</f>
        <v>2744.3346999999999</v>
      </c>
      <c r="D227" s="176">
        <f>SUM(D219:D226)</f>
        <v>15960</v>
      </c>
      <c r="F227" s="122">
        <f>SUM(F219:F226)</f>
        <v>1.0000000000000002</v>
      </c>
      <c r="G227" s="122">
        <f>SUM(G219:G226)</f>
        <v>1</v>
      </c>
    </row>
    <row r="228" spans="1:7" outlineLevel="1" x14ac:dyDescent="0.25">
      <c r="A228" s="93" t="s">
        <v>726</v>
      </c>
      <c r="B228" s="107" t="s">
        <v>1768</v>
      </c>
      <c r="C228" s="165">
        <v>17.131499999999999</v>
      </c>
      <c r="D228" s="176">
        <v>83</v>
      </c>
      <c r="F228" s="153">
        <f t="shared" ref="F228:F233" si="13">IF($C$227=0,"",IF(C228="[for completion]","",C228/$C$227))</f>
        <v>6.2424965876064602E-3</v>
      </c>
      <c r="G228" s="153">
        <f t="shared" ref="G228:G233" si="14">IF($D$227=0,"",IF(D228="[for completion]","",D228/$D$227))</f>
        <v>5.2005012531328321E-3</v>
      </c>
    </row>
    <row r="229" spans="1:7" outlineLevel="1" x14ac:dyDescent="0.25">
      <c r="A229" s="93" t="s">
        <v>728</v>
      </c>
      <c r="B229" s="107" t="s">
        <v>1769</v>
      </c>
      <c r="C229" s="165">
        <v>1.7130000000000001</v>
      </c>
      <c r="D229" s="176">
        <v>10</v>
      </c>
      <c r="F229" s="153">
        <f t="shared" si="13"/>
        <v>6.2419500070454235E-4</v>
      </c>
      <c r="G229" s="153">
        <f t="shared" si="14"/>
        <v>6.2656641604010022E-4</v>
      </c>
    </row>
    <row r="230" spans="1:7" outlineLevel="1" x14ac:dyDescent="0.25">
      <c r="A230" s="93" t="s">
        <v>730</v>
      </c>
      <c r="B230" s="107" t="s">
        <v>1770</v>
      </c>
      <c r="C230" s="165">
        <v>0</v>
      </c>
      <c r="D230" s="176">
        <v>0</v>
      </c>
      <c r="F230" s="153">
        <f t="shared" si="13"/>
        <v>0</v>
      </c>
      <c r="G230" s="153">
        <f t="shared" si="14"/>
        <v>0</v>
      </c>
    </row>
    <row r="231" spans="1:7" outlineLevel="1" x14ac:dyDescent="0.25">
      <c r="A231" s="93" t="s">
        <v>732</v>
      </c>
      <c r="B231" s="107" t="s">
        <v>1771</v>
      </c>
      <c r="C231" s="165">
        <v>0</v>
      </c>
      <c r="D231" s="176">
        <v>0</v>
      </c>
      <c r="F231" s="153">
        <f t="shared" si="13"/>
        <v>0</v>
      </c>
      <c r="G231" s="153">
        <f t="shared" si="14"/>
        <v>0</v>
      </c>
    </row>
    <row r="232" spans="1:7" outlineLevel="1" x14ac:dyDescent="0.25">
      <c r="A232" s="93" t="s">
        <v>734</v>
      </c>
      <c r="B232" s="107" t="s">
        <v>1772</v>
      </c>
      <c r="C232" s="165">
        <v>0</v>
      </c>
      <c r="D232" s="176">
        <v>0</v>
      </c>
      <c r="F232" s="153">
        <f t="shared" si="13"/>
        <v>0</v>
      </c>
      <c r="G232" s="153">
        <f t="shared" si="14"/>
        <v>0</v>
      </c>
    </row>
    <row r="233" spans="1:7" outlineLevel="1" x14ac:dyDescent="0.25">
      <c r="A233" s="93" t="s">
        <v>736</v>
      </c>
      <c r="B233" s="107" t="s">
        <v>1773</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0.66511412999999997</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1774</v>
      </c>
      <c r="C241" s="177">
        <v>210.90469999999999</v>
      </c>
      <c r="D241" s="176">
        <v>2081</v>
      </c>
      <c r="F241" s="153">
        <f t="shared" ref="F241:F248" si="15">IF($C$249=0,"",IF(C241="[Mark as ND1 if not relevant]","",C241/$C$249))</f>
        <v>7.6850945101626641E-2</v>
      </c>
      <c r="G241" s="153">
        <f t="shared" ref="G241:G248" si="16">IF($D$249=0,"",IF(D241="[Mark as ND1 if not relevant]","",D241/$D$249))</f>
        <v>0.13038847117794486</v>
      </c>
    </row>
    <row r="242" spans="1:7" x14ac:dyDescent="0.25">
      <c r="A242" s="93" t="s">
        <v>744</v>
      </c>
      <c r="B242" s="93" t="s">
        <v>1775</v>
      </c>
      <c r="C242" s="177">
        <v>239.084</v>
      </c>
      <c r="D242" s="176">
        <v>1523</v>
      </c>
      <c r="F242" s="153">
        <f t="shared" si="15"/>
        <v>8.7119117585702469E-2</v>
      </c>
      <c r="G242" s="153">
        <f t="shared" si="16"/>
        <v>9.5426065162907261E-2</v>
      </c>
    </row>
    <row r="243" spans="1:7" x14ac:dyDescent="0.25">
      <c r="A243" s="93" t="s">
        <v>745</v>
      </c>
      <c r="B243" s="93" t="s">
        <v>1776</v>
      </c>
      <c r="C243" s="177">
        <v>367.06220000000002</v>
      </c>
      <c r="D243" s="176">
        <v>2109</v>
      </c>
      <c r="F243" s="153">
        <f t="shared" si="15"/>
        <v>0.13375271855526358</v>
      </c>
      <c r="G243" s="153">
        <f t="shared" si="16"/>
        <v>0.13214285714285715</v>
      </c>
    </row>
    <row r="244" spans="1:7" x14ac:dyDescent="0.25">
      <c r="A244" s="93" t="s">
        <v>746</v>
      </c>
      <c r="B244" s="93" t="s">
        <v>1777</v>
      </c>
      <c r="C244" s="177">
        <v>564.2473</v>
      </c>
      <c r="D244" s="176">
        <v>3077</v>
      </c>
      <c r="F244" s="153">
        <f t="shared" si="15"/>
        <v>0.20560441884908709</v>
      </c>
      <c r="G244" s="153">
        <f t="shared" si="16"/>
        <v>0.19279448621553885</v>
      </c>
    </row>
    <row r="245" spans="1:7" x14ac:dyDescent="0.25">
      <c r="A245" s="93" t="s">
        <v>747</v>
      </c>
      <c r="B245" s="93" t="s">
        <v>1778</v>
      </c>
      <c r="C245" s="177">
        <v>791.97059999999999</v>
      </c>
      <c r="D245" s="176">
        <v>4143</v>
      </c>
      <c r="F245" s="153">
        <f t="shared" si="15"/>
        <v>0.28858384427991557</v>
      </c>
      <c r="G245" s="153">
        <f t="shared" si="16"/>
        <v>0.25958646616541353</v>
      </c>
    </row>
    <row r="246" spans="1:7" x14ac:dyDescent="0.25">
      <c r="A246" s="93" t="s">
        <v>748</v>
      </c>
      <c r="B246" s="93" t="s">
        <v>1779</v>
      </c>
      <c r="C246" s="177">
        <v>538.26239999999996</v>
      </c>
      <c r="D246" s="176">
        <v>2857</v>
      </c>
      <c r="F246" s="153">
        <f t="shared" si="15"/>
        <v>0.19613585734537825</v>
      </c>
      <c r="G246" s="153">
        <f t="shared" si="16"/>
        <v>0.17901002506265665</v>
      </c>
    </row>
    <row r="247" spans="1:7" x14ac:dyDescent="0.25">
      <c r="A247" s="93" t="s">
        <v>749</v>
      </c>
      <c r="B247" s="93" t="s">
        <v>1780</v>
      </c>
      <c r="C247" s="177">
        <v>32.660299999999999</v>
      </c>
      <c r="D247" s="176">
        <v>169</v>
      </c>
      <c r="F247" s="153">
        <f t="shared" si="15"/>
        <v>1.1900990932410024E-2</v>
      </c>
      <c r="G247" s="153">
        <f t="shared" si="16"/>
        <v>1.0588972431077695E-2</v>
      </c>
    </row>
    <row r="248" spans="1:7" x14ac:dyDescent="0.25">
      <c r="A248" s="93" t="s">
        <v>750</v>
      </c>
      <c r="B248" s="93" t="s">
        <v>1767</v>
      </c>
      <c r="C248" s="177">
        <v>0.14299999999999999</v>
      </c>
      <c r="D248" s="176">
        <v>1</v>
      </c>
      <c r="F248" s="153">
        <f t="shared" si="15"/>
        <v>5.2107350616333392E-5</v>
      </c>
      <c r="G248" s="153">
        <f t="shared" si="16"/>
        <v>6.2656641604010024E-5</v>
      </c>
    </row>
    <row r="249" spans="1:7" x14ac:dyDescent="0.25">
      <c r="A249" s="93" t="s">
        <v>751</v>
      </c>
      <c r="B249" s="119" t="s">
        <v>99</v>
      </c>
      <c r="C249" s="165">
        <f>SUM(C241:C248)</f>
        <v>2744.3344999999999</v>
      </c>
      <c r="D249" s="176">
        <f>SUM(D241:D248)</f>
        <v>15960</v>
      </c>
      <c r="F249" s="122">
        <f>SUM(F241:F248)</f>
        <v>0.99999999999999989</v>
      </c>
      <c r="G249" s="122">
        <f>SUM(G241:G248)</f>
        <v>0.99999999999999989</v>
      </c>
    </row>
    <row r="250" spans="1:7" outlineLevel="1" x14ac:dyDescent="0.25">
      <c r="A250" s="93" t="s">
        <v>752</v>
      </c>
      <c r="B250" s="107" t="s">
        <v>1768</v>
      </c>
      <c r="C250" s="177">
        <v>0.14299999999999999</v>
      </c>
      <c r="D250" s="176">
        <v>1</v>
      </c>
      <c r="F250" s="153">
        <f t="shared" ref="F250:F255" si="17">IF($C$249=0,"",IF(C250="[for completion]","",C250/$C$249))</f>
        <v>5.2107350616333392E-5</v>
      </c>
      <c r="G250" s="153">
        <f t="shared" ref="G250:G255" si="18">IF($D$249=0,"",IF(D250="[for completion]","",D250/$D$249))</f>
        <v>6.2656641604010024E-5</v>
      </c>
    </row>
    <row r="251" spans="1:7" outlineLevel="1" x14ac:dyDescent="0.25">
      <c r="A251" s="93" t="s">
        <v>753</v>
      </c>
      <c r="B251" s="107" t="s">
        <v>1769</v>
      </c>
      <c r="C251" s="177">
        <v>0</v>
      </c>
      <c r="D251" s="176">
        <v>0</v>
      </c>
      <c r="F251" s="153">
        <f t="shared" si="17"/>
        <v>0</v>
      </c>
      <c r="G251" s="153">
        <f t="shared" si="18"/>
        <v>0</v>
      </c>
    </row>
    <row r="252" spans="1:7" outlineLevel="1" x14ac:dyDescent="0.25">
      <c r="A252" s="93" t="s">
        <v>754</v>
      </c>
      <c r="B252" s="107" t="s">
        <v>1770</v>
      </c>
      <c r="C252" s="177">
        <v>0</v>
      </c>
      <c r="D252" s="176">
        <v>0</v>
      </c>
      <c r="F252" s="153">
        <f t="shared" si="17"/>
        <v>0</v>
      </c>
      <c r="G252" s="153">
        <f t="shared" si="18"/>
        <v>0</v>
      </c>
    </row>
    <row r="253" spans="1:7" outlineLevel="1" x14ac:dyDescent="0.25">
      <c r="A253" s="93" t="s">
        <v>755</v>
      </c>
      <c r="B253" s="107" t="s">
        <v>1771</v>
      </c>
      <c r="C253" s="177">
        <v>0</v>
      </c>
      <c r="D253" s="176">
        <v>0</v>
      </c>
      <c r="F253" s="153">
        <f t="shared" si="17"/>
        <v>0</v>
      </c>
      <c r="G253" s="153">
        <f t="shared" si="18"/>
        <v>0</v>
      </c>
    </row>
    <row r="254" spans="1:7" outlineLevel="1" x14ac:dyDescent="0.25">
      <c r="A254" s="93" t="s">
        <v>756</v>
      </c>
      <c r="B254" s="107" t="s">
        <v>1772</v>
      </c>
      <c r="C254" s="177">
        <v>0</v>
      </c>
      <c r="D254" s="176">
        <v>0</v>
      </c>
      <c r="F254" s="153">
        <f t="shared" si="17"/>
        <v>0</v>
      </c>
      <c r="G254" s="153">
        <f t="shared" si="18"/>
        <v>0</v>
      </c>
    </row>
    <row r="255" spans="1:7" outlineLevel="1" x14ac:dyDescent="0.25">
      <c r="A255" s="93" t="s">
        <v>757</v>
      </c>
      <c r="B255" s="107" t="s">
        <v>1773</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1781</v>
      </c>
      <c r="C260" s="122">
        <v>1</v>
      </c>
      <c r="E260" s="106"/>
      <c r="F260" s="122"/>
      <c r="G260" s="122"/>
    </row>
    <row r="261" spans="1:14" x14ac:dyDescent="0.25">
      <c r="A261" s="93" t="s">
        <v>763</v>
      </c>
      <c r="B261" s="93" t="s">
        <v>1782</v>
      </c>
      <c r="C261" s="122">
        <v>0</v>
      </c>
      <c r="E261" s="106"/>
      <c r="F261" s="122"/>
      <c r="G261" s="168"/>
    </row>
    <row r="262" spans="1:14" x14ac:dyDescent="0.25">
      <c r="A262" s="93" t="s">
        <v>764</v>
      </c>
      <c r="B262" s="93" t="s">
        <v>1783</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1784</v>
      </c>
      <c r="C277" s="122">
        <v>0.31680000000000003</v>
      </c>
      <c r="E277" s="88"/>
      <c r="F277" s="168"/>
      <c r="G277" s="168"/>
    </row>
    <row r="278" spans="1:7" x14ac:dyDescent="0.25">
      <c r="A278" s="93" t="s">
        <v>783</v>
      </c>
      <c r="B278" s="93" t="s">
        <v>784</v>
      </c>
      <c r="C278" s="122">
        <v>0.68320000000000003</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6" zoomScale="6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zoomScale="6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1809</v>
      </c>
    </row>
    <row r="7" spans="1:13" x14ac:dyDescent="0.25">
      <c r="A7" s="1" t="s">
        <v>1293</v>
      </c>
      <c r="B7" s="39" t="s">
        <v>1294</v>
      </c>
      <c r="C7" s="93" t="s">
        <v>1810</v>
      </c>
    </row>
    <row r="8" spans="1:13" x14ac:dyDescent="0.25">
      <c r="A8" s="1" t="s">
        <v>1295</v>
      </c>
      <c r="B8" s="39" t="s">
        <v>1296</v>
      </c>
      <c r="C8" s="93" t="s">
        <v>1811</v>
      </c>
    </row>
    <row r="9" spans="1:13" x14ac:dyDescent="0.25">
      <c r="A9" s="1" t="s">
        <v>1297</v>
      </c>
      <c r="B9" s="39" t="s">
        <v>1298</v>
      </c>
      <c r="C9" s="93" t="s">
        <v>1786</v>
      </c>
    </row>
    <row r="10" spans="1:13" ht="44.25" customHeight="1" x14ac:dyDescent="0.25">
      <c r="A10" s="1" t="s">
        <v>1299</v>
      </c>
      <c r="B10" s="39" t="s">
        <v>1791</v>
      </c>
      <c r="C10" s="93" t="s">
        <v>1792</v>
      </c>
    </row>
    <row r="11" spans="1:13" ht="54.75" customHeight="1" x14ac:dyDescent="0.25">
      <c r="A11" s="1" t="s">
        <v>1300</v>
      </c>
      <c r="B11" s="39" t="s">
        <v>1793</v>
      </c>
      <c r="C11" s="93" t="s">
        <v>1812</v>
      </c>
    </row>
    <row r="12" spans="1:13" ht="45" x14ac:dyDescent="0.25">
      <c r="A12" s="1" t="s">
        <v>1301</v>
      </c>
      <c r="B12" s="39" t="s">
        <v>1302</v>
      </c>
      <c r="C12" s="93" t="s">
        <v>1789</v>
      </c>
    </row>
    <row r="13" spans="1:13" x14ac:dyDescent="0.25">
      <c r="A13" s="1" t="s">
        <v>1303</v>
      </c>
      <c r="B13" s="39" t="s">
        <v>1304</v>
      </c>
      <c r="C13" s="93" t="s">
        <v>1788</v>
      </c>
    </row>
    <row r="14" spans="1:13" ht="30" x14ac:dyDescent="0.25">
      <c r="A14" s="1" t="s">
        <v>1305</v>
      </c>
      <c r="B14" s="39" t="s">
        <v>1306</v>
      </c>
      <c r="C14" s="93" t="s">
        <v>1787</v>
      </c>
    </row>
    <row r="15" spans="1:13" x14ac:dyDescent="0.25">
      <c r="A15" s="1" t="s">
        <v>1307</v>
      </c>
      <c r="B15" s="39" t="s">
        <v>1308</v>
      </c>
      <c r="C15" s="93" t="s">
        <v>1790</v>
      </c>
    </row>
    <row r="16" spans="1:13" ht="30" x14ac:dyDescent="0.25">
      <c r="A16" s="1" t="s">
        <v>1309</v>
      </c>
      <c r="B16" s="43" t="s">
        <v>1310</v>
      </c>
      <c r="C16" s="93" t="s">
        <v>1785</v>
      </c>
    </row>
    <row r="17" spans="1:3" ht="30" customHeight="1" x14ac:dyDescent="0.25">
      <c r="A17" s="1" t="s">
        <v>1311</v>
      </c>
      <c r="B17" s="43" t="s">
        <v>1312</v>
      </c>
      <c r="C17" s="93" t="s">
        <v>1813</v>
      </c>
    </row>
    <row r="18" spans="1:3" x14ac:dyDescent="0.25">
      <c r="A18" s="1" t="s">
        <v>1313</v>
      </c>
      <c r="B18" s="43" t="s">
        <v>1314</v>
      </c>
      <c r="C18" s="93" t="s">
        <v>1814</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topLeftCell="A61" zoomScale="6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1794</v>
      </c>
      <c r="E14" s="31"/>
      <c r="F14" s="31"/>
      <c r="G14" s="31"/>
      <c r="H14" s="23"/>
      <c r="L14" s="23"/>
      <c r="M14" s="23"/>
    </row>
    <row r="15" spans="1:13" ht="45" x14ac:dyDescent="0.25">
      <c r="A15" s="25" t="s">
        <v>1366</v>
      </c>
      <c r="B15" s="42" t="s">
        <v>1795</v>
      </c>
      <c r="C15" s="25" t="s">
        <v>1711</v>
      </c>
      <c r="D15" s="25" t="s">
        <v>1796</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1797</v>
      </c>
      <c r="C18" s="25" t="s">
        <v>1671</v>
      </c>
      <c r="D18" s="25" t="s">
        <v>1794</v>
      </c>
      <c r="E18" s="31"/>
      <c r="F18" s="31"/>
      <c r="G18" s="31"/>
      <c r="H18" s="23"/>
      <c r="L18" s="23"/>
      <c r="M18" s="23"/>
    </row>
    <row r="19" spans="1:13" x14ac:dyDescent="0.25">
      <c r="A19" s="25" t="s">
        <v>1370</v>
      </c>
      <c r="B19" s="42" t="s">
        <v>1358</v>
      </c>
      <c r="C19" s="25" t="s">
        <v>1684</v>
      </c>
      <c r="D19" s="25" t="s">
        <v>1798</v>
      </c>
      <c r="E19" s="31"/>
      <c r="F19" s="31"/>
      <c r="G19" s="31"/>
      <c r="H19" s="23"/>
      <c r="L19" s="23"/>
      <c r="M19" s="23"/>
    </row>
    <row r="20" spans="1:13" x14ac:dyDescent="0.25">
      <c r="A20" s="25" t="s">
        <v>1371</v>
      </c>
      <c r="B20" s="42" t="s">
        <v>1359</v>
      </c>
      <c r="C20" s="25" t="s">
        <v>1694</v>
      </c>
      <c r="D20" s="25" t="s">
        <v>1799</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1715</v>
      </c>
      <c r="E23" s="31"/>
      <c r="F23" s="31"/>
      <c r="G23" s="31"/>
      <c r="H23" s="23"/>
      <c r="L23" s="23"/>
      <c r="M23" s="23"/>
    </row>
    <row r="24" spans="1:13" x14ac:dyDescent="0.25">
      <c r="A24" s="25" t="s">
        <v>1442</v>
      </c>
      <c r="B24" s="42" t="s">
        <v>1441</v>
      </c>
      <c r="C24" s="25" t="s">
        <v>1691</v>
      </c>
      <c r="D24" s="25" t="s">
        <v>1800</v>
      </c>
      <c r="E24" s="31"/>
      <c r="F24" s="31"/>
      <c r="G24" s="31"/>
      <c r="H24" s="23"/>
      <c r="L24" s="23"/>
      <c r="M24" s="23"/>
    </row>
    <row r="25" spans="1:13" outlineLevel="1" x14ac:dyDescent="0.25">
      <c r="A25" s="25" t="s">
        <v>1375</v>
      </c>
      <c r="B25" s="40" t="s">
        <v>1686</v>
      </c>
      <c r="C25" s="25" t="s">
        <v>1671</v>
      </c>
      <c r="D25" s="25" t="s">
        <v>1794</v>
      </c>
      <c r="E25" s="31"/>
      <c r="F25" s="31"/>
      <c r="G25" s="31"/>
      <c r="H25" s="23"/>
      <c r="L25" s="23"/>
      <c r="M25" s="23"/>
    </row>
    <row r="26" spans="1:13" outlineLevel="1" x14ac:dyDescent="0.25">
      <c r="A26" s="25" t="s">
        <v>1378</v>
      </c>
      <c r="B26" s="40" t="s">
        <v>1690</v>
      </c>
      <c r="C26" s="25" t="s">
        <v>1691</v>
      </c>
      <c r="D26" s="25" t="s">
        <v>1800</v>
      </c>
      <c r="E26" s="31"/>
      <c r="F26" s="31"/>
      <c r="G26" s="31"/>
      <c r="H26" s="23"/>
      <c r="L26" s="23"/>
      <c r="M26" s="23"/>
    </row>
    <row r="27" spans="1:13" outlineLevel="1" x14ac:dyDescent="0.25">
      <c r="A27" s="25" t="s">
        <v>1379</v>
      </c>
      <c r="B27" s="40" t="s">
        <v>1693</v>
      </c>
      <c r="C27" s="25" t="s">
        <v>1694</v>
      </c>
      <c r="D27" s="25" t="s">
        <v>1799</v>
      </c>
      <c r="E27" s="31"/>
      <c r="F27" s="31"/>
      <c r="G27" s="31"/>
      <c r="H27" s="23"/>
      <c r="L27" s="23"/>
      <c r="M27" s="23"/>
    </row>
    <row r="28" spans="1:13" outlineLevel="1" x14ac:dyDescent="0.25">
      <c r="A28" s="25" t="s">
        <v>1380</v>
      </c>
      <c r="B28" s="40" t="s">
        <v>1712</v>
      </c>
      <c r="C28" s="25" t="s">
        <v>1713</v>
      </c>
      <c r="E28" s="31"/>
      <c r="F28" s="31"/>
      <c r="G28" s="31"/>
      <c r="H28" s="23"/>
      <c r="L28" s="23"/>
      <c r="M28" s="23"/>
    </row>
    <row r="29" spans="1:13" ht="30" outlineLevel="1" x14ac:dyDescent="0.25">
      <c r="A29" s="25" t="s">
        <v>1381</v>
      </c>
      <c r="B29" s="40" t="s">
        <v>1696</v>
      </c>
      <c r="C29" s="25" t="s">
        <v>1697</v>
      </c>
      <c r="E29" s="31"/>
      <c r="F29" s="31"/>
      <c r="G29" s="31"/>
      <c r="H29" s="23"/>
      <c r="L29" s="23"/>
      <c r="M29" s="23"/>
    </row>
    <row r="30" spans="1:13" outlineLevel="1" x14ac:dyDescent="0.25">
      <c r="A30" s="25" t="s">
        <v>1382</v>
      </c>
      <c r="B30" s="40" t="s">
        <v>1685</v>
      </c>
      <c r="C30" s="25" t="s">
        <v>1671</v>
      </c>
      <c r="D30" s="25" t="s">
        <v>1794</v>
      </c>
      <c r="E30" s="31"/>
      <c r="F30" s="31"/>
      <c r="G30" s="31"/>
      <c r="H30" s="23"/>
      <c r="L30" s="23"/>
      <c r="M30" s="23"/>
    </row>
    <row r="31" spans="1:13" outlineLevel="1" x14ac:dyDescent="0.25">
      <c r="A31" s="25" t="s">
        <v>1383</v>
      </c>
      <c r="B31" s="40" t="s">
        <v>1699</v>
      </c>
      <c r="C31" s="25" t="s">
        <v>1700</v>
      </c>
      <c r="E31" s="31"/>
      <c r="F31" s="31"/>
      <c r="G31" s="31"/>
      <c r="H31" s="23"/>
      <c r="L31" s="23"/>
      <c r="M31" s="23"/>
    </row>
    <row r="32" spans="1:13" outlineLevel="1" x14ac:dyDescent="0.25">
      <c r="A32" s="25" t="s">
        <v>1384</v>
      </c>
      <c r="B32" s="40" t="s">
        <v>1701</v>
      </c>
      <c r="C32" s="25" t="s">
        <v>1702</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51.316499999999998</v>
      </c>
      <c r="H75" s="23"/>
    </row>
    <row r="76" spans="1:14" x14ac:dyDescent="0.25">
      <c r="A76" s="25" t="s">
        <v>1426</v>
      </c>
      <c r="B76" s="25" t="s">
        <v>1454</v>
      </c>
      <c r="C76" s="129">
        <v>314.46910000000003</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1801</v>
      </c>
      <c r="C82" s="178">
        <v>1.9E-3</v>
      </c>
      <c r="D82" s="188" t="str">
        <f t="shared" ref="D82:D87" si="0">IF(C82="","","ND2")</f>
        <v>ND2</v>
      </c>
      <c r="E82" s="188" t="str">
        <f>IF(C82="","","ND2")</f>
        <v>ND2</v>
      </c>
      <c r="F82" s="188" t="str">
        <f t="shared" ref="F82:F87" si="1">IF(C82="","","ND2")</f>
        <v>ND2</v>
      </c>
      <c r="G82" s="178">
        <f t="shared" ref="G82:G87" si="2">IF(C82="","",C82)</f>
        <v>1.9E-3</v>
      </c>
      <c r="H82" s="23"/>
    </row>
    <row r="83" spans="1:8" x14ac:dyDescent="0.25">
      <c r="A83" s="25" t="s">
        <v>1433</v>
      </c>
      <c r="B83" s="25" t="s">
        <v>1802</v>
      </c>
      <c r="C83" s="178">
        <v>5.9999999999999995E-4</v>
      </c>
      <c r="D83" s="189" t="str">
        <f t="shared" si="0"/>
        <v>ND2</v>
      </c>
      <c r="E83" s="189" t="str">
        <f>IF(C83="","","ND2")</f>
        <v>ND2</v>
      </c>
      <c r="F83" s="189" t="str">
        <f t="shared" si="1"/>
        <v>ND2</v>
      </c>
      <c r="G83" s="156">
        <f t="shared" si="2"/>
        <v>5.9999999999999995E-4</v>
      </c>
      <c r="H83" s="23"/>
    </row>
    <row r="84" spans="1:8" x14ac:dyDescent="0.25">
      <c r="A84" s="25" t="s">
        <v>1434</v>
      </c>
      <c r="B84" s="25" t="s">
        <v>1803</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1804</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1805</v>
      </c>
      <c r="C86" s="178">
        <v>1E-4</v>
      </c>
      <c r="D86" s="189" t="str">
        <f t="shared" si="0"/>
        <v>ND2</v>
      </c>
      <c r="E86" s="189" t="str">
        <f>IF(D86="","","ND2")</f>
        <v>ND2</v>
      </c>
      <c r="F86" s="189" t="str">
        <f t="shared" si="1"/>
        <v>ND2</v>
      </c>
      <c r="G86" s="156">
        <f t="shared" si="2"/>
        <v>1E-4</v>
      </c>
      <c r="H86" s="23"/>
    </row>
    <row r="87" spans="1:8" outlineLevel="1" x14ac:dyDescent="0.25">
      <c r="A87" s="25" t="s">
        <v>1436</v>
      </c>
      <c r="B87" s="25" t="s">
        <v>1806</v>
      </c>
      <c r="C87" s="178">
        <v>0.99690000000000001</v>
      </c>
      <c r="D87" s="189" t="str">
        <f t="shared" si="0"/>
        <v>ND2</v>
      </c>
      <c r="E87" s="189" t="str">
        <f>IF(D87="","","ND2")</f>
        <v>ND2</v>
      </c>
      <c r="F87" s="189" t="str">
        <f t="shared" si="1"/>
        <v>ND2</v>
      </c>
      <c r="G87" s="156">
        <f t="shared" si="2"/>
        <v>0.99690000000000001</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cp:lastPrinted>2019-01-25T12:26:23Z</cp:lastPrinted>
  <dcterms:created xsi:type="dcterms:W3CDTF">2019-01-16T09:20:38Z</dcterms:created>
  <dcterms:modified xsi:type="dcterms:W3CDTF">2019-01-25T12:26:37Z</dcterms:modified>
</cp:coreProperties>
</file>