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2"/>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F101" i="8"/>
  <c r="D101" i="8"/>
  <c r="C100" i="8"/>
  <c r="F104" i="8" s="1"/>
  <c r="F99" i="8"/>
  <c r="D99" i="8"/>
  <c r="F98" i="8"/>
  <c r="D98" i="8"/>
  <c r="F97" i="8"/>
  <c r="D97" i="8"/>
  <c r="F96" i="8"/>
  <c r="D96" i="8"/>
  <c r="F95" i="8"/>
  <c r="D95" i="8"/>
  <c r="F94" i="8"/>
  <c r="D94" i="8"/>
  <c r="F93" i="8"/>
  <c r="D93" i="8"/>
  <c r="D100" i="8" s="1"/>
  <c r="D82" i="8"/>
  <c r="D81" i="8"/>
  <c r="D80" i="8"/>
  <c r="D79" i="8"/>
  <c r="F78" i="8"/>
  <c r="D78" i="8"/>
  <c r="D77" i="8"/>
  <c r="G82"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F193" i="8" l="1"/>
  <c r="F195" i="8"/>
  <c r="F197" i="8"/>
  <c r="F199" i="8"/>
  <c r="F201" i="8"/>
  <c r="F203" i="8"/>
  <c r="F205" i="8"/>
  <c r="F210" i="8"/>
  <c r="F214" i="8"/>
  <c r="F212" i="8"/>
  <c r="G105" i="8"/>
  <c r="G103" i="8"/>
  <c r="G101" i="8"/>
  <c r="G104" i="8"/>
  <c r="G102" i="8"/>
  <c r="G98" i="8"/>
  <c r="G96" i="8"/>
  <c r="G94" i="8"/>
  <c r="G99" i="8"/>
  <c r="G97" i="8"/>
  <c r="G95" i="8"/>
  <c r="G93" i="8"/>
  <c r="G79" i="8"/>
  <c r="F80" i="8"/>
  <c r="G81" i="8"/>
  <c r="F82" i="8"/>
  <c r="F59" i="8"/>
  <c r="F61" i="8"/>
  <c r="G78" i="8"/>
  <c r="F79" i="8"/>
  <c r="G80" i="8"/>
  <c r="F100" i="8"/>
  <c r="F103" i="8"/>
  <c r="F105" i="8"/>
  <c r="F130" i="8"/>
  <c r="F131" i="8"/>
  <c r="F132" i="8"/>
  <c r="F133" i="8"/>
  <c r="F134" i="8"/>
  <c r="F135" i="8"/>
  <c r="F156" i="8"/>
  <c r="F157" i="8"/>
  <c r="F158" i="8"/>
  <c r="F159" i="8"/>
  <c r="F160" i="8"/>
  <c r="F161" i="8"/>
  <c r="F180" i="8"/>
  <c r="F182" i="8"/>
  <c r="F184" i="8"/>
  <c r="F186" i="8"/>
  <c r="F16" i="9"/>
  <c r="F18" i="9"/>
  <c r="F20" i="9"/>
  <c r="F22" i="9"/>
  <c r="F24"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02" i="8"/>
  <c r="G130" i="8"/>
  <c r="G131" i="8"/>
  <c r="G132" i="8"/>
  <c r="G133" i="8"/>
  <c r="G134" i="8"/>
  <c r="G135" i="8"/>
  <c r="G156" i="8"/>
  <c r="G157" i="8"/>
  <c r="G158" i="8"/>
  <c r="G159" i="8"/>
  <c r="G160" i="8"/>
  <c r="G161" i="8"/>
  <c r="F175" i="8"/>
  <c r="F179" i="8" s="1"/>
  <c r="F178" i="8"/>
  <c r="F181" i="8"/>
  <c r="F183" i="8"/>
  <c r="F185"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G100"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<sst xmlns="http://schemas.openxmlformats.org/spreadsheetml/2006/main" count="2473" uniqueCount="1816">
  <si>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</si>
  <si>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</si>
  <si>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</si>
  <si>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</si>
  <si>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</si>
  <si>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</si>
  <si>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</si>
  <si>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</si>
  <si>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</si>
  <si>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</si>
  <si>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</si>
  <si>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</si>
  <si>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</si>
  <si>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</si>
  <si>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</si>
  <si>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</si>
  <si>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</si>
  <si>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</si>
  <si>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</si>
  <si>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</si>
  <si>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</si>
  <si>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</si>
  <si>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</si>
  <si>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</si>
  <si>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</si>
  <si>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</si>
  <si>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</si>
  <si>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</si>
  <si>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</si>
  <si>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</si>
  <si>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</si>
  <si>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</si>
  <si>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</si>
  <si>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</si>
  <si>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</si>
  <si>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</si>
  <si>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</si>
  <si>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</si>
  <si>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</si>
  <si>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</si>
  <si>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</si>
  <si>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</si>
  <si>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</si>
  <si>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</si>
  <si>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</si>
  <si>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</si>
  <si>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</si>
  <si>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</si>
  <si>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</si>
  <si>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</si>
  <si>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</si>
  <si>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</si>
  <si>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</si>
  <si>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</si>
  <si>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</si>
  <si>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</si>
  <si>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</si>
  <si>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</si>
  <si>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</si>
  <si>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</si>
  <si>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</si>
  <si>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</si>
  <si>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</si>
  <si>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</si>
  <si>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</si>
  <si>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</si>
  <si>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</si>
  <si>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</si>
  <si>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</si>
  <si>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</si>
  <si>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</si>
  <si>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</si>
  <si>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</si>
  <si>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</si>
  <si>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</si>
  <si>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</si>
  <si>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</si>
  <si>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</si>
  <si>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</si>
  <si>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</si>
  <si>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</si>
  <si>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</si>
  <si>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</si>
  <si>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</si>
  <si>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</si>
  <si>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</si>
  <si>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</si>
  <si>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</si>
  <si>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</si>
  <si>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</si>
  <si>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</si>
  <si>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</si>
  <si>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</si>
  <si>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</si>
  <si>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</si>
  <si>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</si>
  <si>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</si>
  <si>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</si>
  <si>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</si>
  <si>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</si>
  <si>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</si>
  <si>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</si>
  <si>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</si>
  <si>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</si>
  <si>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</si>
  <si>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</si>
  <si>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</si>
  <si>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</si>
  <si>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</si>
  <si>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</si>
  <si>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</si>
  <si>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</si>
  <si>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</si>
  <si>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</si>
  <si>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</si>
  <si>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</si>
  <si>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</si>
  <si>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</si>
  <si>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</si>
  <si>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</si>
  <si>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</si>
  <si>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</si>
  <si>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</si>
  <si>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</si>
  <si>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</si>
  <si>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</si>
  <si>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</si>
  <si>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</si>
  <si>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</si>
  <si>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</si>
  <si>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</si>
  <si>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</si>
  <si>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</si>
  <si>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</si>
  <si>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</si>
  <si>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</si>
  <si>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</si>
  <si>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</si>
  <si>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</si>
  <si>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</si>
  <si>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</si>
  <si>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</si>
  <si>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</si>
  <si>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</si>
  <si>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</si>
  <si>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</si>
  <si>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</si>
  <si>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</si>
  <si>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</si>
  <si>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</si>
  <si>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</si>
  <si>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</si>
  <si>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</si>
  <si>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</si>
  <si>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</si>
  <si>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</si>
  <si>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</si>
  <si>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</si>
  <si>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</si>
  <si>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</si>
  <si>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</si>
  <si>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</si>
  <si>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</si>
  <si>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</si>
  <si>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</si>
  <si>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</si>
  <si>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</si>
  <si>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</si>
  <si>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</si>
  <si>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</si>
  <si>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</si>
  <si>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</si>
  <si>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</si>
  <si>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</si>
  <si>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</si>
  <si>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</si>
  <si>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</si>
  <si>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</si>
  <si>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</si>
  <si>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</si>
  <si>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</si>
  <si>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</si>
  <si>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</si>
  <si>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</si>
  <si>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</si>
  <si>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</si>
  <si>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</si>
  <si>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</si>
  <si>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</si>
  <si>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</si>
  <si>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</si>
  <si>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</si>
  <si>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</si>
  <si>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</si>
  <si>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</si>
  <si>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</si>
  <si>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</si>
  <si>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</si>
  <si>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</si>
  <si>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</si>
  <si>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</si>
  <si>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</si>
  <si>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</si>
  <si>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</si>
  <si>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</si>
  <si>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</si>
  <si>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</si>
  <si>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</si>
  <si>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</si>
  <si>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</si>
  <si>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</si>
  <si>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</si>
  <si>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</si>
  <si>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</si>
  <si>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</si>
  <si>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</si>
  <si>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</si>
  <si>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</si>
  <si>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</si>
  <si>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</si>
  <si>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</si>
  <si>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</si>
  <si>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</si>
  <si>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</si>
  <si>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</si>
  <si>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</si>
  <si>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</si>
  <si>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</si>
  <si>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</si>
  <si>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</si>
  <si>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</si>
  <si>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</si>
  <si>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</si>
  <si>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</si>
  <si>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</si>
  <si>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</si>
  <si>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</si>
  <si>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</si>
  <si>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</si>
  <si>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</si>
  <si>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</si>
  <si>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</si>
  <si>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</si>
  <si>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</si>
  <si>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</si>
  <si>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</si>
  <si>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</si>
  <si>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</si>
  <si>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</si>
  <si>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</si>
  <si>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</si>
  <si>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</si>
  <si>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</si>
  <si>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</si>
  <si>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</si>
  <si>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</si>
  <si>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</si>
  <si>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</si>
  <si>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</si>
  <si>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</si>
  <si>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</si>
  <si>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</si>
  <si>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</si>
  <si>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</si>
  <si>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</si>
  <si>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</si>
  <si>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</si>
  <si>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</si>
  <si>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</si>
  <si>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</si>
  <si>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</si>
  <si>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</si>
  <si>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</si>
  <si>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</si>
  <si>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</si>
  <si>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</si>
  <si>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</si>
  <si>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</si>
  <si>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</si>
  <si>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</si>
  <si>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</si>
  <si>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</si>
  <si>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</si>
  <si>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</si>
  <si>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</si>
  <si>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</si>
  <si>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</si>
  <si>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</si>
  <si>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</si>
  <si>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</si>
  <si>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</si>
  <si>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</si>
  <si>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</si>
  <si>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</si>
  <si>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</si>
  <si>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</si>
  <si>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</si>
  <si>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</si>
  <si>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</si>
  <si>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</si>
  <si>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</si>
  <si>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</si>
  <si>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</si>
  <si>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</si>
  <si>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</si>
  <si>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</si>
  <si>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</si>
  <si>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</si>
  <si>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</si>
  <si>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</si>
  <si>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</si>
  <si>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</si>
  <si>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</si>
  <si>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</si>
  <si>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</si>
  <si>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</si>
  <si>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</si>
  <si>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</si>
  <si>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</si>
  <si>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</si>
  <si>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</si>
  <si>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</si>
  <si>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</si>
  <si>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</si>
  <si>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</si>
  <si>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</si>
  <si>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</si>
  <si>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</si>
  <si>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</si>
  <si>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</si>
  <si>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</si>
  <si>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</si>
  <si>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</si>
  <si>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</si>
  <si>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</si>
  <si>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</si>
  <si>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</si>
  <si>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</si>
  <si>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</si>
  <si>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</si>
  <si>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</si>
  <si>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</si>
  <si>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</si>
  <si>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</si>
  <si>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</si>
  <si>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</si>
  <si>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</si>
  <si>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</si>
  <si>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</si>
  <si>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</si>
  <si>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</si>
  <si>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</si>
  <si>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</si>
  <si>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</si>
  <si>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</si>
  <si>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</si>
  <si>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</si>
  <si>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</si>
  <si>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</si>
  <si>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</si>
  <si>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</si>
  <si>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</si>
  <si>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</si>
  <si>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</si>
  <si>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</si>
  <si>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</si>
  <si>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</si>
  <si>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</si>
  <si>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</si>
  <si>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</si>
  <si>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</si>
  <si>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</si>
  <si>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</si>
  <si>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</si>
  <si>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</si>
  <si>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</si>
  <si>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</si>
  <si>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</si>
  <si>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</si>
  <si>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</si>
  <si>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</si>
  <si>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</si>
  <si>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</si>
  <si>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</si>
  <si>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</si>
  <si>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</si>
  <si>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</si>
  <si>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</si>
  <si>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</si>
  <si>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</si>
  <si>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</si>
  <si>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</si>
  <si>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</si>
  <si>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</si>
  <si>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</si>
  <si>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</si>
  <si>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</si>
  <si>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</si>
  <si>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</si>
  <si>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</si>
  <si>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</si>
  <si>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</si>
  <si>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</si>
  <si>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</si>
  <si>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</si>
  <si>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</si>
  <si>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</si>
  <si>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</si>
  <si>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</si>
  <si>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</si>
  <si>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</si>
  <si>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</si>
  <si>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</si>
  <si>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</si>
  <si>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</si>
  <si>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</si>
  <si>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</si>
  <si>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</si>
  <si>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</si>
  <si>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</si>
  <si>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</si>
  <si>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</si>
  <si>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</si>
  <si>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</si>
  <si>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</si>
  <si>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</si>
  <si>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</si>
  <si>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</si>
  <si>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</si>
  <si>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</si>
  <si>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</si>
  <si>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</si>
  <si>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</si>
  <si>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</si>
  <si>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</si>
  <si>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</si>
  <si>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</si>
  <si>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</si>
  <si>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</si>
  <si>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</si>
  <si>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</si>
  <si>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</si>
  <si>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</si>
  <si>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</si>
  <si>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</si>
  <si>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</si>
  <si>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</si>
  <si>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</si>
  <si>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</si>
  <si>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</si>
  <si>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</si>
  <si>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</si>
  <si>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</si>
  <si>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</si>
  <si>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</si>
  <si>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</si>
  <si>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</si>
  <si>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</si>
  <si>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</si>
  <si>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</si>
  <si>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</si>
  <si>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</si>
  <si>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</si>
  <si>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</si>
  <si>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</si>
  <si>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</si>
  <si>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</si>
  <si>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</si>
  <si>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</si>
  <si>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</si>
  <si>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</si>
  <si>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</si>
  <si>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</si>
  <si>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</si>
  <si>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</si>
  <si>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</si>
  <si>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</si>
  <si>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</si>
  <si>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</si>
  <si>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</si>
  <si>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</si>
  <si>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</si>
  <si>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</si>
  <si>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</si>
  <si>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</si>
  <si>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</si>
  <si>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</si>
  <si>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</si>
  <si>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</si>
  <si>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</si>
  <si>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</si>
  <si>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</si>
  <si>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</si>
  <si>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</si>
  <si>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</si>
  <si>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</si>
  <si>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</si>
  <si>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</si>
  <si>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</si>
  <si>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</si>
  <si>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</si>
  <si>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</si>
  <si>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</si>
  <si>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</si>
  <si>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</si>
  <si>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</si>
  <si>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</si>
  <si>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</si>
  <si>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</si>
  <si>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</si>
  <si>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</si>
  <si>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</si>
  <si>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</si>
  <si>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</si>
  <si>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</si>
  <si>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</si>
  <si>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</si>
  <si>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</si>
  <si>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</si>
  <si>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</si>
  <si>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</si>
  <si>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</si>
  <si>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</si>
  <si>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</si>
  <si>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</si>
  <si>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</si>
  <si>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</si>
  <si>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</si>
  <si>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</si>
  <si>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</si>
  <si>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</si>
  <si>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</si>
  <si>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</si>
  <si>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</si>
  <si>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</si>
  <si>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</si>
  <si>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</si>
  <si>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</si>
  <si>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</si>
  <si>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</si>
  <si>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</si>
  <si>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</si>
  <si>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</si>
  <si>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</si>
  <si>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</si>
  <si>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</si>
  <si>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</si>
  <si>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</si>
  <si>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</si>
  <si>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</si>
  <si>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</si>
  <si>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</si>
  <si>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</si>
  <si>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</si>
  <si>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</si>
  <si>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</si>
  <si>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</si>
  <si>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</si>
  <si>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</si>
  <si>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</si>
  <si>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</si>
  <si>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</si>
  <si>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</si>
  <si>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</si>
  <si>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</si>
  <si>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</si>
  <si>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</si>
  <si>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</si>
  <si>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</si>
  <si>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</si>
  <si>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</si>
  <si>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</si>
  <si>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</si>
  <si>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</si>
  <si>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</si>
  <si>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</si>
  <si>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</si>
  <si>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</si>
  <si>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</si>
  <si>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</si>
  <si>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</si>
  <si>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</si>
  <si>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</si>
  <si>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</si>
  <si>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</si>
  <si>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</si>
  <si>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</si>
  <si>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</si>
  <si>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</si>
  <si>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</si>
  <si>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</si>
  <si>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</si>
  <si>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</si>
  <si>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</si>
  <si>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</si>
  <si>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</si>
  <si>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</si>
  <si>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</si>
  <si>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</si>
  <si>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</si>
  <si>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</si>
  <si>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</si>
  <si>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</si>
  <si>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</si>
  <si>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</si>
  <si>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</si>
  <si>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</si>
  <si>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</si>
  <si>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</si>
  <si>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</si>
  <si>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</si>
  <si>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</si>
  <si>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</si>
  <si>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</si>
  <si>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</si>
  <si>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</si>
  <si>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</si>
  <si>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</si>
  <si>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</si>
  <si>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</si>
  <si>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</si>
  <si>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</si>
  <si>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</si>
  <si>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</si>
  <si>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</si>
  <si>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</si>
  <si>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</si>
  <si>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</si>
  <si>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</si>
  <si>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</si>
  <si>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</si>
  <si>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</si>
  <si>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</si>
  <si>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</si>
  <si>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</si>
  <si>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</si>
  <si>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</si>
  <si>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</si>
  <si>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</si>
  <si>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</si>
  <si>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</si>
  <si>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</si>
  <si>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</si>
  <si>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</si>
  <si>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</si>
  <si>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</si>
  <si>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</si>
  <si>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</si>
  <si>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</si>
  <si>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</si>
  <si>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</si>
  <si>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</si>
  <si>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</si>
  <si>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</si>
  <si>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</si>
  <si>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</si>
  <si>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</si>
  <si>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</si>
  <si>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</si>
  <si>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</si>
  <si>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</si>
  <si>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</si>
  <si>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</si>
  <si>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</si>
  <si>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</si>
  <si>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</si>
  <si>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</si>
  <si>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</si>
  <si>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</si>
  <si>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</si>
  <si>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</si>
  <si>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</si>
  <si>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</si>
  <si>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</si>
  <si>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</si>
  <si>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</si>
  <si>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</si>
  <si>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</si>
  <si>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</si>
  <si>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</si>
  <si>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</si>
  <si>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</si>
  <si>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</si>
  <si>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</si>
  <si>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</si>
  <si>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</si>
  <si>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</si>
  <si>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</si>
  <si>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</si>
  <si>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</si>
  <si>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</si>
  <si>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</si>
  <si>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</si>
  <si>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</si>
  <si>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</si>
  <si>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</si>
  <si>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</si>
  <si>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</si>
  <si>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</si>
  <si>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</si>
  <si>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</si>
  <si>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</si>
  <si>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</si>
  <si>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</si>
  <si>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</si>
  <si>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</si>
  <si>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</si>
  <si>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</si>
  <si>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</si>
  <si>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</si>
  <si>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</si>
  <si>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</si>
  <si>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</si>
  <si>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</si>
  <si>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</si>
  <si>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</si>
  <si>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</si>
  <si>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</si>
  <si>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</si>
  <si>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</si>
  <si>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</si>
  <si>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</si>
  <si>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</si>
  <si>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</si>
  <si>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</si>
  <si>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</si>
  <si>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</si>
  <si>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</si>
  <si>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</si>
  <si>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</si>
  <si>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</si>
  <si>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</si>
  <si>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</si>
  <si>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</si>
  <si>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</si>
  <si>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</si>
  <si>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</si>
  <si>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</si>
  <si>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</si>
  <si>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</si>
  <si>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</si>
  <si>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</si>
  <si>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</si>
  <si>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</si>
  <si>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</si>
  <si>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</si>
  <si>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</si>
  <si>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</si>
  <si>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</si>
  <si>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</si>
  <si>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</si>
  <si>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</si>
  <si>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</si>
  <si>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</si>
  <si>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</si>
  <si>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</si>
  <si>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</si>
  <si>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</si>
  <si>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</si>
  <si>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</si>
  <si>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</si>
  <si>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</si>
  <si>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</si>
  <si>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</si>
  <si>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</si>
  <si>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</si>
  <si>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</si>
  <si>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</si>
  <si>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</si>
  <si>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</si>
  <si>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</si>
  <si>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</si>
  <si>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</si>
  <si>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</si>
  <si>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</si>
  <si>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</si>
  <si>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</si>
  <si>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</si>
  <si>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</si>
  <si>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</si>
  <si>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</si>
  <si>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</si>
  <si>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</si>
  <si>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</si>
  <si>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</si>
  <si>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</si>
  <si>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</si>
  <si>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</si>
  <si>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</si>
  <si>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</si>
  <si>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</si>
  <si>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</si>
  <si>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</si>
  <si>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</si>
  <si>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</si>
  <si>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</si>
  <si>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</si>
  <si>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</si>
  <si>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</si>
  <si>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</si>
  <si>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</si>
  <si>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</si>
  <si>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</si>
  <si>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</si>
  <si>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</si>
  <si>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</si>
  <si>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</si>
  <si>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</si>
  <si>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</si>
  <si>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</si>
  <si>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</si>
  <si>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</si>
  <si>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</si>
  <si>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</si>
  <si>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</si>
  <si>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</si>
  <si>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</si>
  <si>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</si>
  <si>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</si>
  <si>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</si>
  <si>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</si>
  <si>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</si>
  <si>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</si>
  <si>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</si>
  <si>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</si>
  <si>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</si>
  <si>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</si>
  <si>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</si>
  <si>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</si>
  <si>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</si>
  <si>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</si>
  <si>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</si>
  <si>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</si>
  <si>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</si>
  <si>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</si>
  <si>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</si>
  <si>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</si>
  <si>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</si>
  <si>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</si>
  <si>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</si>
  <si>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</si>
  <si>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</si>
  <si>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</si>
  <si>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</si>
  <si>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</si>
  <si>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</si>
  <si>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</si>
  <si>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</si>
  <si>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</si>
  <si>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</si>
  <si>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</si>
  <si>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</si>
  <si>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</si>
  <si>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</si>
  <si>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</si>
  <si>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</si>
  <si>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</si>
  <si>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</si>
  <si>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</si>
  <si>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</si>
  <si>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</si>
  <si>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</si>
  <si>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</si>
  <si>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</si>
  <si>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</si>
  <si>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</si>
  <si>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</si>
  <si>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</si>
  <si>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</si>
  <si>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</si>
  <si>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</si>
  <si>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</si>
  <si>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</si>
  <si>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</si>
  <si>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</si>
  <si>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</si>
  <si>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</si>
  <si>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</si>
  <si>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</si>
  <si>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</si>
  <si>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</si>
  <si>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</si>
  <si>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</si>
  <si>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</si>
  <si>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</si>
  <si>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</si>
  <si>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</si>
  <si>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</si>
  <si>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</si>
  <si>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</si>
  <si>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</si>
  <si>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</si>
  <si>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</si>
  <si>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</si>
  <si>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</si>
  <si>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</si>
  <si>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</si>
  <si>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</si>
  <si>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</si>
  <si>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</si>
  <si>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</si>
  <si>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</si>
  <si>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</si>
  <si>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</si>
  <si>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</si>
  <si>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</si>
  <si>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</si>
  <si>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</si>
  <si>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</si>
  <si>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</si>
  <si>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</si>
  <si>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</si>
  <si>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</si>
  <si>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</si>
  <si>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</si>
  <si>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</si>
  <si>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</si>
  <si>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</si>
  <si>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</si>
  <si>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</si>
  <si>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</si>
  <si>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</si>
  <si>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</si>
  <si>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</si>
  <si>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</si>
  <si>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</si>
  <si>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</si>
  <si>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</si>
  <si>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</si>
  <si>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</si>
  <si>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</si>
  <si>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</si>
  <si>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</si>
  <si>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</si>
  <si>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</si>
  <si>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</si>
  <si>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</si>
  <si>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</si>
  <si>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</si>
  <si>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</si>
  <si>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</si>
  <si>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</si>
  <si>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</si>
  <si>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</si>
  <si>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</si>
  <si>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</si>
  <si>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</si>
  <si>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</si>
  <si>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</si>
  <si>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</si>
  <si>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</si>
  <si>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</si>
  <si>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</si>
  <si>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</si>
  <si>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</si>
  <si>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</si>
  <si>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</si>
  <si>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</si>
  <si>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</si>
  <si>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</si>
  <si>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</si>
  <si>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</si>
  <si>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</si>
  <si>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</si>
  <si>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</si>
  <si>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</si>
  <si>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</si>
  <si>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</si>
  <si>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</si>
  <si>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</si>
  <si>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</si>
  <si>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</si>
  <si>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</si>
  <si>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</si>
  <si>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</si>
  <si>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</si>
  <si>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</si>
  <si>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</si>
  <si>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</si>
  <si>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</si>
  <si>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</si>
  <si>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</si>
  <si>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</si>
  <si>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</si>
  <si>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</si>
  <si>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</si>
  <si>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</si>
  <si>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</si>
  <si>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</si>
  <si>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</si>
  <si>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</si>
  <si>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</si>
  <si>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</si>
  <si>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</si>
  <si>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</si>
  <si>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</si>
  <si>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</si>
  <si>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</si>
  <si>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</si>
  <si>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</si>
  <si>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</si>
  <si>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</si>
  <si>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</si>
  <si>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</si>
  <si>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</si>
  <si>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</si>
  <si>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</si>
  <si>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</si>
  <si>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</si>
  <si>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</si>
  <si>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</si>
  <si>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</si>
  <si>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</si>
  <si>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</si>
  <si>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</si>
  <si>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</si>
  <si>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</si>
  <si>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</si>
  <si>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</si>
  <si>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</si>
  <si>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</si>
  <si>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</si>
  <si>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</si>
  <si>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</si>
  <si>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</si>
  <si>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</si>
  <si>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</si>
  <si>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</si>
  <si>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</si>
  <si>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</si>
  <si>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</si>
  <si>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</si>
  <si>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</si>
  <si>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</si>
  <si>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</si>
  <si>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</si>
  <si>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</si>
  <si>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</si>
  <si>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</si>
  <si>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</si>
  <si>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</si>
  <si>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</si>
  <si>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</si>
  <si>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</si>
  <si>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</si>
  <si>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</si>
  <si>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</si>
  <si>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</si>
  <si>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</si>
  <si>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</si>
  <si>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</si>
  <si>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</si>
  <si>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</si>
  <si>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</si>
  <si>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</si>
  <si>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</si>
  <si>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</si>
  <si>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</si>
  <si>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</si>
  <si>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</si>
  <si>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</si>
  <si>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</si>
  <si>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</si>
  <si>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</si>
  <si>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</si>
  <si>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</si>
  <si>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</si>
  <si>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</si>
  <si>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</si>
  <si>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</si>
  <si>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</si>
  <si>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</si>
  <si>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</si>
  <si>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</si>
  <si>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</si>
  <si>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</si>
  <si>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</si>
  <si>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</si>
  <si>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</si>
  <si>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</si>
  <si>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</si>
  <si>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</si>
  <si>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</si>
  <si>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</si>
  <si>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</si>
  <si>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</si>
  <si>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</si>
  <si>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</si>
  <si>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</si>
  <si>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</si>
  <si>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</si>
  <si>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</si>
  <si>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</si>
  <si>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</si>
  <si>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</si>
  <si>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</si>
  <si>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</si>
  <si>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</si>
  <si>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</si>
  <si>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</si>
  <si>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</si>
  <si>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</si>
  <si>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</si>
  <si>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</si>
  <si>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</si>
  <si>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</si>
  <si>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</si>
  <si>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</si>
  <si>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</si>
  <si>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</si>
  <si>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</si>
  <si>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</si>
  <si>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</si>
  <si>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</si>
  <si>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</si>
  <si>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</si>
  <si>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</si>
  <si>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</si>
  <si>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</si>
  <si>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</si>
  <si>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</si>
  <si>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</si>
  <si>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</si>
  <si>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</si>
  <si>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</si>
  <si>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</si>
  <si>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</si>
  <si>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</si>
  <si>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</si>
  <si>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</si>
  <si>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</si>
  <si>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</si>
  <si>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</si>
  <si>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</si>
  <si>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</si>
  <si>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</si>
  <si>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</si>
  <si>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</si>
  <si>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</si>
  <si>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</si>
  <si>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</si>
  <si>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</si>
  <si>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</si>
  <si>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</si>
  <si>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</si>
  <si>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</si>
  <si>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</si>
  <si>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</si>
  <si>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</si>
  <si>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</si>
  <si>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</si>
  <si>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</si>
  <si>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</si>
  <si>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</si>
  <si>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</si>
  <si>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</si>
  <si>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</si>
  <si>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</si>
  <si>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</si>
  <si>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</si>
  <si>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</si>
  <si>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</si>
  <si>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</si>
  <si>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</si>
  <si>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</si>
  <si>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</si>
  <si>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</si>
  <si>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</si>
  <si>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</si>
  <si>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</si>
  <si>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</si>
  <si>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</si>
  <si>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</si>
  <si>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</si>
  <si>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</si>
  <si>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</si>
  <si>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</si>
  <si>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</si>
  <si>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</si>
  <si>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</si>
  <si>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</si>
  <si>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</si>
  <si>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</si>
  <si>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</si>
  <si>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</si>
  <si>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</si>
  <si>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</si>
  <si>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</si>
  <si>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</si>
  <si>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</si>
  <si>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</si>
  <si>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</si>
  <si>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</si>
  <si>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</si>
  <si>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</si>
  <si>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</si>
  <si>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</si>
  <si>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</si>
  <si>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</si>
  <si>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</si>
  <si>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</si>
  <si>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</si>
  <si>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</si>
  <si>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</si>
  <si>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</si>
  <si>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</si>
  <si>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</si>
  <si>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</si>
  <si>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</si>
  <si>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</si>
  <si>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</si>
  <si>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</si>
  <si>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</si>
  <si>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</si>
  <si>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</si>
  <si>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</si>
  <si>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</si>
  <si>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</si>
  <si>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</si>
  <si>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</si>
  <si>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</si>
  <si>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</si>
  <si>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</si>
  <si>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</si>
  <si>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</si>
  <si>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</si>
  <si>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</si>
  <si>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</si>
  <si>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</si>
  <si>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</si>
  <si>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</si>
  <si>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</si>
  <si>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</si>
  <si>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</si>
  <si>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</si>
  <si>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</si>
  <si>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</si>
  <si>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</si>
  <si>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</si>
  <si>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</si>
  <si>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</si>
  <si>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</si>
  <si>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</si>
  <si>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</si>
  <si>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</si>
  <si>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</si>
  <si>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</si>
  <si>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</si>
  <si>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</si>
  <si>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</si>
  <si>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</si>
  <si>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</si>
  <si>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</si>
  <si>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</si>
  <si>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</si>
  <si>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</si>
  <si>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</si>
  <si>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</si>
  <si>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</si>
  <si>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</si>
  <si>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</si>
  <si>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</si>
  <si>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</si>
  <si>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</si>
  <si>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</si>
  <si>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</si>
  <si>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</si>
  <si>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</si>
  <si>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</si>
  <si>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</si>
  <si>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</si>
  <si>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</si>
  <si>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</si>
  <si>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</si>
  <si>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</si>
  <si>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</si>
  <si>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</si>
  <si>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</si>
  <si>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</si>
  <si>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</si>
  <si>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</si>
  <si>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</si>
  <si>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</si>
  <si>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</si>
  <si>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</si>
  <si>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</si>
  <si>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</si>
  <si>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</si>
  <si>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</si>
  <si>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</si>
  <si>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</si>
  <si>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</si>
  <si>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</si>
  <si>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</si>
  <si>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</si>
  <si>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</si>
  <si>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</si>
  <si>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</si>
  <si>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</si>
  <si>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</si>
  <si>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</si>
  <si>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</si>
  <si>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</si>
  <si>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</si>
  <si>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</si>
  <si>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</si>
  <si>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</si>
  <si>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</si>
  <si>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</si>
  <si>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</si>
  <si>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</si>
  <si>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</si>
  <si>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</si>
  <si>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</si>
  <si>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</si>
  <si>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</si>
  <si>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</si>
  <si>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</si>
  <si>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</si>
  <si>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</si>
  <si>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</si>
  <si>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</si>
  <si>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</si>
  <si>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</si>
  <si>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</si>
  <si>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</si>
  <si>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</si>
  <si>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</si>
  <si>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</si>
  <si>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</si>
  <si>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</si>
  <si>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</si>
  <si>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</si>
  <si>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</si>
  <si>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</si>
  <si>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</si>
  <si>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</si>
  <si>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</si>
  <si>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</si>
  <si>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</si>
  <si>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</si>
  <si>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</si>
  <si>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</si>
  <si>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</si>
  <si>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</si>
  <si>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</si>
  <si>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</si>
  <si>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</si>
  <si>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</si>
  <si>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</si>
  <si>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</si>
  <si>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</si>
  <si>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</si>
  <si>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</si>
  <si>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</si>
  <si>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</si>
  <si>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</si>
  <si>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</si>
  <si>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</si>
  <si>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</si>
  <si>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</si>
  <si>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</si>
  <si>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</si>
  <si>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</si>
  <si>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</si>
  <si>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</si>
  <si>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</si>
  <si>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</si>
  <si>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</si>
  <si>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</si>
  <si>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</si>
  <si>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</si>
  <si>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</si>
  <si>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</si>
  <si>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</si>
  <si>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</si>
  <si>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</si>
  <si>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</si>
  <si>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</si>
  <si>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</si>
  <si>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</si>
  <si>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</si>
  <si>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</si>
  <si>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</si>
  <si>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</si>
  <si>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</si>
  <si>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</si>
  <si>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</si>
  <si>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</si>
  <si>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</si>
  <si>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</si>
  <si>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</si>
  <si>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</si>
  <si>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</si>
  <si>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</si>
  <si>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</si>
  <si>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</si>
  <si>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</si>
  <si>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</si>
  <si>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</si>
  <si>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</si>
  <si>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</si>
  <si>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</si>
  <si>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</si>
  <si>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</si>
  <si>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</si>
  <si>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</si>
  <si>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</si>
  <si>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</si>
  <si>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</si>
  <si>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</si>
  <si>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</si>
  <si>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</si>
  <si>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</si>
  <si>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</si>
  <si>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</si>
  <si>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</si>
  <si>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</si>
  <si>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</si>
  <si>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</si>
  <si>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</si>
  <si>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</si>
  <si>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</si>
  <si>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</si>
  <si>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</si>
  <si>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</si>
  <si>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</si>
  <si>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</si>
  <si>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</si>
  <si>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</si>
  <si>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</si>
  <si>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</si>
  <si>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</si>
  <si>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</si>
  <si>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</si>
  <si>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</si>
  <si>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</si>
  <si>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</si>
  <si>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</si>
  <si>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</si>
  <si>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</si>
  <si>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</si>
  <si>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</si>
  <si>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</si>
  <si>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</si>
  <si>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</si>
  <si>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</si>
  <si>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</si>
  <si>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</si>
  <si>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</si>
  <si>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</si>
  <si>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</si>
  <si>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</si>
  <si>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</si>
  <si>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</si>
  <si>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</si>
  <si>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</si>
  <si>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</si>
  <si>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</si>
  <si>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</si>
  <si>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</si>
  <si>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</si>
  <si>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</si>
  <si>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</si>
  <si>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</si>
  <si>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</si>
  <si>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</si>
  <si>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</si>
  <si>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</si>
  <si>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</si>
  <si>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</si>
  <si>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</si>
  <si>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</si>
  <si>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</si>
  <si>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</si>
  <si>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</si>
  <si>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</si>
  <si>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</si>
  <si>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</si>
  <si>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</si>
  <si>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</si>
  <si>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</si>
  <si>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</si>
  <si>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</si>
  <si>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</si>
  <si>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</si>
  <si>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</si>
  <si>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</si>
  <si>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</si>
  <si>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</si>
  <si>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</si>
  <si>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</si>
  <si>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</si>
  <si>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</si>
  <si>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</si>
  <si>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</si>
  <si>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</si>
  <si>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</si>
  <si>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</si>
  <si>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</si>
  <si>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</si>
  <si>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</si>
  <si>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</si>
  <si>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</si>
  <si>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</si>
  <si>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</si>
  <si>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</si>
  <si>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</si>
  <si>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</si>
  <si>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</si>
  <si>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</si>
  <si>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</si>
  <si>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</si>
  <si>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</si>
  <si>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</si>
  <si>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</si>
  <si>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</si>
  <si>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</si>
  <si>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</si>
  <si>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</si>
  <si>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</si>
  <si>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</si>
  <si>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</si>
  <si>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</si>
  <si>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</si>
  <si>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</si>
  <si>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</si>
  <si>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</si>
  <si>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</si>
  <si>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</si>
  <si>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</si>
  <si>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</si>
  <si>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</si>
  <si>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</si>
  <si>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</si>
  <si>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</si>
  <si>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</si>
  <si>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</si>
  <si>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</si>
  <si>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</si>
  <si>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</si>
  <si>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</si>
  <si>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</si>
  <si>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</si>
  <si>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</si>
  <si>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</si>
  <si>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</si>
  <si>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</si>
  <si>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</si>
  <si>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</si>
  <si>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</si>
  <si>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</si>
  <si>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</si>
  <si>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</si>
  <si>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</si>
  <si>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</si>
  <si>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</si>
  <si>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</si>
  <si>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</si>
  <si>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</si>
  <si>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</si>
  <si>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</si>
  <si>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</si>
  <si>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</si>
  <si>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</si>
  <si>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</si>
  <si>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</si>
  <si>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</si>
  <si>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</si>
  <si>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</si>
  <si>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</si>
  <si>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</si>
  <si>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</si>
  <si>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</si>
  <si>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</si>
  <si>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</si>
  <si>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</si>
  <si>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</si>
  <si>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</si>
  <si>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</si>
  <si>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</si>
  <si>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</si>
  <si>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</si>
  <si>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</si>
  <si>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</si>
  <si>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</si>
  <si>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</si>
  <si>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</si>
  <si>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</si>
  <si>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</si>
  <si>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</si>
  <si>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</si>
  <si>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</si>
  <si>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</si>
  <si>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</si>
  <si>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</si>
  <si>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</si>
  <si>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</si>
  <si>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</si>
  <si>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</si>
  <si>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</si>
  <si>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</si>
  <si>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</si>
  <si>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</si>
  <si>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</si>
  <si>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</si>
  <si>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</si>
  <si>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</si>
  <si>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</si>
  <si>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</si>
  <si>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</si>
  <si>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</si>
  <si>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</si>
  <si>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</si>
  <si>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</si>
  <si>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</si>
  <si>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</si>
  <si>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</si>
  <si>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</si>
  <si>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</si>
  <si>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</si>
  <si>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</si>
  <si>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</si>
  <si>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</si>
  <si>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</si>
  <si>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</si>
  <si>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</si>
  <si>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</si>
  <si>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</si>
  <si>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</si>
  <si>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</si>
  <si>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</si>
  <si>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</si>
  <si>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</si>
  <si>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</si>
  <si>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</si>
  <si>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</si>
  <si>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</si>
  <si>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</si>
  <si>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</si>
  <si>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</si>
  <si>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</si>
  <si>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</si>
  <si>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</si>
  <si>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</si>
  <si>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</si>
  <si>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</si>
  <si>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</si>
  <si>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</si>
  <si>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</si>
  <si>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</si>
  <si>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</si>
  <si>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</si>
  <si>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</si>
  <si>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</si>
  <si>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</si>
  <si>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</si>
  <si>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</si>
  <si>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</si>
  <si>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</si>
  <si>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</si>
  <si>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</si>
  <si>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</si>
  <si>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</si>
  <si>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</si>
  <si>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</si>
  <si>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</si>
  <si>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</si>
  <si>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</si>
  <si>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</si>
  <si>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</si>
  <si>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</si>
  <si>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</si>
  <si>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</si>
  <si>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</si>
  <si>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</si>
  <si>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</si>
  <si>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</si>
  <si>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</si>
  <si>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</si>
  <si>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</si>
  <si>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</si>
  <si>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</si>
  <si>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</si>
  <si>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</si>
  <si>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</si>
  <si>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</si>
  <si>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</si>
  <si>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</si>
  <si>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</si>
  <si>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</si>
  <si>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</si>
  <si>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</si>
  <si>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</si>
  <si>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</si>
  <si>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</si>
  <si>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</si>
  <si>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</si>
  <si>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</si>
  <si>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</si>
  <si>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</si>
  <si>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</si>
  <si>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</si>
  <si>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</si>
  <si>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</si>
  <si>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</si>
  <si>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</si>
  <si>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</si>
  <si>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</si>
  <si>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</si>
  <si>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</si>
  <si>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</si>
  <si>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</si>
  <si>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</si>
  <si>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</si>
  <si>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</si>
  <si>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</si>
  <si>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</si>
  <si>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</si>
  <si>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</si>
  <si>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</si>
  <si>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</si>
  <si>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</si>
  <si>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</si>
  <si>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</si>
  <si>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</si>
  <si>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</si>
  <si>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</si>
  <si>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</si>
  <si>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</si>
  <si>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</si>
  <si>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</si>
  <si>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</si>
  <si>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</si>
  <si>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</si>
  <si>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</si>
  <si>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</si>
  <si>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</si>
  <si>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</si>
  <si>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</si>
  <si>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</si>
  <si>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</si>
  <si>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</si>
  <si>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</si>
  <si>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</si>
  <si>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</si>
  <si>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</si>
  <si>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</si>
  <si>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</si>
  <si>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</si>
  <si>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</si>
  <si>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</si>
  <si>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</si>
  <si>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</si>
  <si>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</si>
  <si>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</si>
  <si>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</si>
  <si>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</si>
  <si>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</si>
  <si>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</si>
  <si>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</si>
  <si>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</si>
  <si>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</si>
  <si>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</si>
  <si>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</si>
  <si>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</si>
  <si>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</si>
  <si>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</si>
  <si>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</si>
  <si>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</si>
  <si>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</si>
  <si>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</si>
  <si>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</si>
  <si>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</si>
  <si>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</si>
  <si>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</si>
  <si>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</si>
  <si>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</si>
  <si>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</si>
  <si>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</si>
  <si>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</si>
  <si>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</si>
  <si>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</si>
  <si>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</si>
  <si>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</si>
  <si>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</si>
  <si>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</si>
  <si>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</si>
  <si>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</si>
  <si>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</si>
  <si>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</si>
  <si>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</si>
  <si>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</si>
  <si>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</si>
  <si>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</si>
  <si>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</si>
  <si>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</si>
  <si>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</si>
  <si>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</si>
  <si>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</si>
  <si>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</si>
  <si>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</si>
  <si>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</si>
  <si>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</si>
  <si>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</si>
  <si>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</si>
  <si>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</si>
  <si>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</si>
  <si>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26/03/2019</t>
  </si>
  <si>
    <t>Cut-off Date: 01/03/2019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</si>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</sst>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topLeftCell="A7" zoomScale="85" zoomScaleNormal="80" zoomScaleSheetLayoutView="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B344" zoomScale="70" zoomScaleNormal="85" zoomScaleSheetLayoutView="70"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43525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2703.62713747</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0.20419999999999999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2703.62713747</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2703.62713747</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18.693375</v>
      </c>
      <c r="D66" s="129">
        <v>10.301988708646222</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0.19506465000000001</v>
      </c>
      <c r="D70" s="165">
        <v>0.26361638999999998</v>
      </c>
      <c r="E70" s="21"/>
      <c r="F70" s="153">
        <f t="shared" ref="F70:F76" si="0">IF($C$77=0,"",IF(C70="","",C70/$C$77))</f>
        <v>7.2149242510761909E-5</v>
      </c>
      <c r="G70" s="152">
        <f t="shared" ref="G70:G76" si="1">IF($D$77=0,"",IF(D70="[Mark as ND1 if not relevant]","",IF(D70="ND2","ND2",IF(D70="","",D70/$D$77))))</f>
        <v>9.7504713703490533E-5</v>
      </c>
      <c r="H70" s="23"/>
      <c r="L70" s="23"/>
      <c r="M70" s="23"/>
    </row>
    <row r="71" spans="1:13" x14ac:dyDescent="0.25">
      <c r="A71" s="25" t="s">
        <v>114</v>
      </c>
      <c r="B71" s="121" t="s">
        <v>1482</v>
      </c>
      <c r="C71" s="129">
        <v>1.1427748499999999</v>
      </c>
      <c r="D71" s="165">
        <v>1.4241113400000001</v>
      </c>
      <c r="E71" s="21"/>
      <c r="F71" s="153">
        <f t="shared" si="0"/>
        <v>4.226821199425398E-4</v>
      </c>
      <c r="G71" s="153">
        <f t="shared" si="1"/>
        <v>5.2674102884344288E-4</v>
      </c>
      <c r="H71" s="23"/>
      <c r="L71" s="23"/>
      <c r="M71" s="23"/>
    </row>
    <row r="72" spans="1:13" x14ac:dyDescent="0.25">
      <c r="A72" s="25" t="s">
        <v>115</v>
      </c>
      <c r="B72" s="120" t="s">
        <v>1483</v>
      </c>
      <c r="C72" s="129">
        <v>3.19518243</v>
      </c>
      <c r="D72" s="165">
        <v>4.8772452700000004</v>
      </c>
      <c r="E72" s="21"/>
      <c r="F72" s="153">
        <f t="shared" si="0"/>
        <v>1.1818132706679324E-3</v>
      </c>
      <c r="G72" s="153">
        <f t="shared" si="1"/>
        <v>1.8039637205905651E-3</v>
      </c>
      <c r="H72" s="23"/>
      <c r="L72" s="23"/>
      <c r="M72" s="23"/>
    </row>
    <row r="73" spans="1:13" x14ac:dyDescent="0.25">
      <c r="A73" s="25" t="s">
        <v>116</v>
      </c>
      <c r="B73" s="120" t="s">
        <v>1484</v>
      </c>
      <c r="C73" s="129">
        <v>5.4629003599999999</v>
      </c>
      <c r="D73" s="165">
        <v>10.102351179999999</v>
      </c>
      <c r="E73" s="21"/>
      <c r="F73" s="153">
        <f t="shared" si="0"/>
        <v>2.0205820115831775E-3</v>
      </c>
      <c r="G73" s="153">
        <f t="shared" si="1"/>
        <v>3.736591869488918E-3</v>
      </c>
      <c r="H73" s="23"/>
      <c r="L73" s="23"/>
      <c r="M73" s="23"/>
    </row>
    <row r="74" spans="1:13" x14ac:dyDescent="0.25">
      <c r="A74" s="25" t="s">
        <v>117</v>
      </c>
      <c r="B74" s="120" t="s">
        <v>1485</v>
      </c>
      <c r="C74" s="129">
        <v>11.3783083</v>
      </c>
      <c r="D74" s="165">
        <v>32.440005040000003</v>
      </c>
      <c r="E74" s="21"/>
      <c r="F74" s="153">
        <f t="shared" si="0"/>
        <v>4.2085345801964377E-3</v>
      </c>
      <c r="G74" s="153">
        <f t="shared" si="1"/>
        <v>1.1998697819832031E-2</v>
      </c>
      <c r="H74" s="23"/>
      <c r="L74" s="23"/>
      <c r="M74" s="23"/>
    </row>
    <row r="75" spans="1:13" x14ac:dyDescent="0.25">
      <c r="A75" s="25" t="s">
        <v>118</v>
      </c>
      <c r="B75" s="120" t="s">
        <v>1486</v>
      </c>
      <c r="C75" s="129">
        <v>214.43745762</v>
      </c>
      <c r="D75" s="165">
        <v>1850.1144562699999</v>
      </c>
      <c r="E75" s="21"/>
      <c r="F75" s="153">
        <f t="shared" si="0"/>
        <v>7.9314730440480152E-2</v>
      </c>
      <c r="G75" s="153">
        <f t="shared" si="1"/>
        <v>0.68430828742209615</v>
      </c>
      <c r="H75" s="23"/>
      <c r="L75" s="23"/>
      <c r="M75" s="23"/>
    </row>
    <row r="76" spans="1:13" x14ac:dyDescent="0.25">
      <c r="A76" s="25" t="s">
        <v>119</v>
      </c>
      <c r="B76" s="120" t="s">
        <v>1487</v>
      </c>
      <c r="C76" s="129">
        <v>2467.8154492599997</v>
      </c>
      <c r="D76" s="165">
        <v>804.40535198000009</v>
      </c>
      <c r="E76" s="21"/>
      <c r="F76" s="152">
        <f t="shared" si="0"/>
        <v>0.91277950833461907</v>
      </c>
      <c r="G76" s="153">
        <f t="shared" si="1"/>
        <v>0.29752821342544539</v>
      </c>
      <c r="H76" s="23"/>
      <c r="L76" s="23"/>
      <c r="M76" s="23"/>
    </row>
    <row r="77" spans="1:13" x14ac:dyDescent="0.25">
      <c r="A77" s="25" t="s">
        <v>120</v>
      </c>
      <c r="B77" s="57" t="s">
        <v>99</v>
      </c>
      <c r="C77" s="131">
        <f>SUM(C70:C76)</f>
        <v>2703.6271374699995</v>
      </c>
      <c r="D77" s="131">
        <f>SUM(D70:D76)</f>
        <v>2703.62713747</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4.031556E-2</v>
      </c>
      <c r="D79" s="165" t="str">
        <f>IF($D$66="ND2","ND2","")</f>
        <v/>
      </c>
      <c r="E79" s="42"/>
      <c r="F79" s="153">
        <f>IF($C$77=0,"",IF(C79="","",C79/$C$77))</f>
        <v>1.4911656804024574E-5</v>
      </c>
      <c r="G79" s="153" t="str">
        <f>IF($D$77=0,"",IF(D79="[Mark as ND1 if not relevant]","",IF(D79="ND2","ND2",IF(D79="","",D79/$D$77))))</f>
        <v/>
      </c>
      <c r="H79" s="23"/>
      <c r="L79" s="23"/>
      <c r="M79" s="23"/>
    </row>
    <row r="80" spans="1:13" outlineLevel="1" x14ac:dyDescent="0.25">
      <c r="A80" s="25" t="s">
        <v>125</v>
      </c>
      <c r="B80" s="58" t="s">
        <v>126</v>
      </c>
      <c r="C80" s="131">
        <v>0.15474909000000001</v>
      </c>
      <c r="D80" s="165" t="str">
        <f>IF($D$66="ND2","ND2","")</f>
        <v/>
      </c>
      <c r="E80" s="42"/>
      <c r="F80" s="153">
        <f>IF($C$77=0,"",IF(C80="","",C80/$C$77))</f>
        <v>5.723758570673733E-5</v>
      </c>
      <c r="G80" s="153" t="str">
        <f>IF($D$77=0,"",IF(D80="[Mark as ND1 if not relevant]","",IF(D80="ND2","ND2",IF(D80="","",D80/$D$77))))</f>
        <v/>
      </c>
      <c r="H80" s="23"/>
      <c r="L80" s="23"/>
      <c r="M80" s="23"/>
    </row>
    <row r="81" spans="1:13" outlineLevel="1" x14ac:dyDescent="0.25">
      <c r="A81" s="25" t="s">
        <v>127</v>
      </c>
      <c r="B81" s="58" t="s">
        <v>128</v>
      </c>
      <c r="C81" s="131">
        <v>0.48200121000000001</v>
      </c>
      <c r="D81" s="165" t="str">
        <f>IF($D$66="ND2","ND2","")</f>
        <v/>
      </c>
      <c r="E81" s="42"/>
      <c r="F81" s="153">
        <f>IF($C$77=0,"",IF(C81="","",C81/$C$77))</f>
        <v>1.7827946883646357E-4</v>
      </c>
      <c r="G81" s="153" t="str">
        <f>IF($D$77=0,"",IF(D81="[Mark as ND1 if not relevant]","",IF(D81="ND2","ND2",IF(D81="","",D81/$D$77))))</f>
        <v/>
      </c>
      <c r="H81" s="23"/>
      <c r="L81" s="23"/>
      <c r="M81" s="23"/>
    </row>
    <row r="82" spans="1:13" outlineLevel="1" x14ac:dyDescent="0.25">
      <c r="A82" s="25" t="s">
        <v>129</v>
      </c>
      <c r="B82" s="58" t="s">
        <v>130</v>
      </c>
      <c r="C82" s="131">
        <v>0.66077364000000005</v>
      </c>
      <c r="D82" s="165" t="str">
        <f>IF($D$66="ND2","ND2","")</f>
        <v/>
      </c>
      <c r="E82" s="42"/>
      <c r="F82" s="153">
        <f>IF($C$77=0,"",IF(C82="","",C82/$C$77))</f>
        <v>2.4440265110607629E-4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4.6017999999999999</v>
      </c>
      <c r="D89" s="165">
        <v>4.6017999999999999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2703.62713747</v>
      </c>
      <c r="D112" s="129">
        <v>2703.62713747</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2703.62713747</v>
      </c>
      <c r="D129" s="129">
        <f>SUM(D112:D128)</f>
        <v>2703.62713747</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9.90280351</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9.90280351</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9.90280351</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9.90280351</v>
      </c>
      <c r="E207" s="53"/>
      <c r="F207" s="152"/>
      <c r="G207" s="53"/>
      <c r="H207" s="23"/>
      <c r="L207" s="23"/>
      <c r="M207" s="23"/>
    </row>
    <row r="208" spans="1:13" x14ac:dyDescent="0.25">
      <c r="A208" s="25" t="s">
        <v>283</v>
      </c>
      <c r="B208" s="57" t="s">
        <v>99</v>
      </c>
      <c r="C208" s="131">
        <f>SUM(C193:C206)</f>
        <v>9.90280351</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2703.6271000000002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2703.6271000000002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15799</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3.9699999999999999E-2</v>
      </c>
      <c r="D99" s="176" t="str">
        <f t="shared" ref="D99:D130" si="5">IF(C99="","","ND2")</f>
        <v>ND2</v>
      </c>
      <c r="E99" s="122"/>
      <c r="F99" s="122">
        <f t="shared" ref="F99:F130" si="6">IF(C99="","",C99)</f>
        <v>3.9699999999999999E-2</v>
      </c>
      <c r="G99" s="93"/>
    </row>
    <row r="100" spans="1:7" x14ac:dyDescent="0.25">
      <c r="A100" s="93" t="s">
        <v>597</v>
      </c>
      <c r="B100" s="111" t="s">
        <v>1718</v>
      </c>
      <c r="C100" s="122">
        <v>4.0300000000000002E-2</v>
      </c>
      <c r="D100" s="176" t="str">
        <f t="shared" si="5"/>
        <v>ND2</v>
      </c>
      <c r="E100" s="122"/>
      <c r="F100" s="122">
        <f t="shared" si="6"/>
        <v>4.0300000000000002E-2</v>
      </c>
      <c r="G100" s="93"/>
    </row>
    <row r="101" spans="1:7" x14ac:dyDescent="0.25">
      <c r="A101" s="93" t="s">
        <v>598</v>
      </c>
      <c r="B101" s="111" t="s">
        <v>1719</v>
      </c>
      <c r="C101" s="122">
        <v>3.6299999999999999E-2</v>
      </c>
      <c r="D101" s="176" t="str">
        <f t="shared" si="5"/>
        <v>ND2</v>
      </c>
      <c r="E101" s="122"/>
      <c r="F101" s="122">
        <f t="shared" si="6"/>
        <v>3.6299999999999999E-2</v>
      </c>
      <c r="G101" s="93"/>
    </row>
    <row r="102" spans="1:7" x14ac:dyDescent="0.25">
      <c r="A102" s="93" t="s">
        <v>599</v>
      </c>
      <c r="B102" s="111" t="s">
        <v>1720</v>
      </c>
      <c r="C102" s="122">
        <v>8.14E-2</v>
      </c>
      <c r="D102" s="176" t="str">
        <f t="shared" si="5"/>
        <v>ND2</v>
      </c>
      <c r="E102" s="122"/>
      <c r="F102" s="122">
        <f t="shared" si="6"/>
        <v>8.14E-2</v>
      </c>
      <c r="G102" s="93"/>
    </row>
    <row r="103" spans="1:7" x14ac:dyDescent="0.25">
      <c r="A103" s="93" t="s">
        <v>600</v>
      </c>
      <c r="B103" s="111" t="s">
        <v>1721</v>
      </c>
      <c r="C103" s="122">
        <v>0.128</v>
      </c>
      <c r="D103" s="176" t="str">
        <f t="shared" si="5"/>
        <v>ND2</v>
      </c>
      <c r="E103" s="122"/>
      <c r="F103" s="122">
        <f t="shared" si="6"/>
        <v>0.128</v>
      </c>
      <c r="G103" s="93"/>
    </row>
    <row r="104" spans="1:7" x14ac:dyDescent="0.25">
      <c r="A104" s="93" t="s">
        <v>601</v>
      </c>
      <c r="B104" s="111" t="s">
        <v>1722</v>
      </c>
      <c r="C104" s="122">
        <v>0.13289999999999999</v>
      </c>
      <c r="D104" s="176" t="str">
        <f t="shared" si="5"/>
        <v>ND2</v>
      </c>
      <c r="E104" s="122"/>
      <c r="F104" s="122">
        <f t="shared" si="6"/>
        <v>0.13289999999999999</v>
      </c>
      <c r="G104" s="93"/>
    </row>
    <row r="105" spans="1:7" x14ac:dyDescent="0.25">
      <c r="A105" s="93" t="s">
        <v>602</v>
      </c>
      <c r="B105" s="111" t="s">
        <v>1723</v>
      </c>
      <c r="C105" s="122">
        <v>0.19950000000000001</v>
      </c>
      <c r="D105" s="176" t="str">
        <f t="shared" si="5"/>
        <v>ND2</v>
      </c>
      <c r="E105" s="122"/>
      <c r="F105" s="122">
        <f t="shared" si="6"/>
        <v>0.19950000000000001</v>
      </c>
      <c r="G105" s="93"/>
    </row>
    <row r="106" spans="1:7" x14ac:dyDescent="0.25">
      <c r="A106" s="93" t="s">
        <v>603</v>
      </c>
      <c r="B106" s="111" t="s">
        <v>1724</v>
      </c>
      <c r="C106" s="122">
        <v>2.9399999999999999E-2</v>
      </c>
      <c r="D106" s="176" t="str">
        <f t="shared" si="5"/>
        <v>ND2</v>
      </c>
      <c r="E106" s="122"/>
      <c r="F106" s="122">
        <f t="shared" si="6"/>
        <v>2.9399999999999999E-2</v>
      </c>
      <c r="G106" s="93"/>
    </row>
    <row r="107" spans="1:7" x14ac:dyDescent="0.25">
      <c r="A107" s="93" t="s">
        <v>604</v>
      </c>
      <c r="B107" s="111" t="s">
        <v>1725</v>
      </c>
      <c r="C107" s="122">
        <v>0.14430000000000001</v>
      </c>
      <c r="D107" s="176" t="str">
        <f t="shared" si="5"/>
        <v>ND2</v>
      </c>
      <c r="E107" s="122"/>
      <c r="F107" s="122">
        <f t="shared" si="6"/>
        <v>0.14430000000000001</v>
      </c>
      <c r="G107" s="93"/>
    </row>
    <row r="108" spans="1:7" x14ac:dyDescent="0.25">
      <c r="A108" s="93" t="s">
        <v>605</v>
      </c>
      <c r="B108" s="111" t="s">
        <v>1726</v>
      </c>
      <c r="C108" s="122">
        <v>8.5000000000000006E-2</v>
      </c>
      <c r="D108" s="176" t="str">
        <f t="shared" si="5"/>
        <v>ND2</v>
      </c>
      <c r="E108" s="122"/>
      <c r="F108" s="122">
        <f t="shared" si="6"/>
        <v>8.5000000000000006E-2</v>
      </c>
      <c r="G108" s="93"/>
    </row>
    <row r="109" spans="1:7" x14ac:dyDescent="0.25">
      <c r="A109" s="93" t="s">
        <v>606</v>
      </c>
      <c r="B109" s="111" t="s">
        <v>1727</v>
      </c>
      <c r="C109" s="122">
        <v>6.2E-2</v>
      </c>
      <c r="D109" s="176" t="str">
        <f t="shared" si="5"/>
        <v>ND2</v>
      </c>
      <c r="E109" s="122"/>
      <c r="F109" s="122">
        <f t="shared" si="6"/>
        <v>6.2E-2</v>
      </c>
      <c r="G109" s="93"/>
    </row>
    <row r="110" spans="1:7" x14ac:dyDescent="0.25">
      <c r="A110" s="93" t="s">
        <v>607</v>
      </c>
      <c r="B110" s="111" t="s">
        <v>1728</v>
      </c>
      <c r="C110" s="122">
        <v>2.1000000000000001E-2</v>
      </c>
      <c r="D110" s="176" t="str">
        <f t="shared" si="5"/>
        <v>ND2</v>
      </c>
      <c r="E110" s="122"/>
      <c r="F110" s="122">
        <f t="shared" si="6"/>
        <v>2.1000000000000001E-2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0.94889999999999997</v>
      </c>
      <c r="D150" s="176" t="str">
        <f>IF(C150="","","ND2")</f>
        <v>ND2</v>
      </c>
      <c r="E150" s="123"/>
      <c r="F150" s="122">
        <f>IF(C150="","",C150)</f>
        <v>0.94889999999999997</v>
      </c>
    </row>
    <row r="151" spans="1:7" x14ac:dyDescent="0.25">
      <c r="A151" s="93" t="s">
        <v>630</v>
      </c>
      <c r="B151" s="93" t="s">
        <v>1731</v>
      </c>
      <c r="C151" s="122">
        <v>5.11E-2</v>
      </c>
      <c r="D151" s="176" t="str">
        <f>IF(C151="","","ND2")</f>
        <v>ND2</v>
      </c>
      <c r="E151" s="123"/>
      <c r="F151" s="122">
        <f>IF(C151="","",C151)</f>
        <v>5.11E-2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0.31709999999999999</v>
      </c>
      <c r="D160" s="176" t="str">
        <f>IF(C160="","","ND2")</f>
        <v>ND2</v>
      </c>
      <c r="E160" s="123"/>
      <c r="F160" s="122">
        <f>IF(C160="","",C160)</f>
        <v>0.31709999999999999</v>
      </c>
    </row>
    <row r="161" spans="1:7" x14ac:dyDescent="0.25">
      <c r="A161" s="93" t="s">
        <v>642</v>
      </c>
      <c r="B161" s="93" t="s">
        <v>643</v>
      </c>
      <c r="C161" s="122">
        <v>0.68289999999999995</v>
      </c>
      <c r="D161" s="176" t="str">
        <f>IF(C161="","","ND2")</f>
        <v>ND2</v>
      </c>
      <c r="E161" s="123"/>
      <c r="F161" s="122">
        <f>IF(C161="","",C161)</f>
        <v>0.68289999999999995</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5.1000000000000004E-3</v>
      </c>
      <c r="D170" s="176" t="str">
        <f>IF(C170="","","ND2")</f>
        <v>ND2</v>
      </c>
      <c r="E170" s="123"/>
      <c r="F170" s="122">
        <f>IF(C170="","",C170)</f>
        <v>5.1000000000000004E-3</v>
      </c>
    </row>
    <row r="171" spans="1:7" x14ac:dyDescent="0.25">
      <c r="A171" s="93" t="s">
        <v>654</v>
      </c>
      <c r="B171" s="112" t="s">
        <v>1734</v>
      </c>
      <c r="C171" s="122">
        <v>0.1171</v>
      </c>
      <c r="D171" s="176" t="str">
        <f>IF(C171="","","ND2")</f>
        <v>ND2</v>
      </c>
      <c r="E171" s="123"/>
      <c r="F171" s="122">
        <f>IF(C171="","",C171)</f>
        <v>0.1171</v>
      </c>
    </row>
    <row r="172" spans="1:7" x14ac:dyDescent="0.25">
      <c r="A172" s="93" t="s">
        <v>656</v>
      </c>
      <c r="B172" s="112" t="s">
        <v>1735</v>
      </c>
      <c r="C172" s="122">
        <v>0.12570000000000001</v>
      </c>
      <c r="D172" s="176" t="str">
        <f>IF(C172="","","ND2")</f>
        <v>ND2</v>
      </c>
      <c r="E172" s="122"/>
      <c r="F172" s="122">
        <f>IF(C172="","",C172)</f>
        <v>0.12570000000000001</v>
      </c>
    </row>
    <row r="173" spans="1:7" x14ac:dyDescent="0.25">
      <c r="A173" s="93" t="s">
        <v>658</v>
      </c>
      <c r="B173" s="112" t="s">
        <v>1736</v>
      </c>
      <c r="C173" s="122">
        <v>0.47539999999999999</v>
      </c>
      <c r="D173" s="176" t="str">
        <f>IF(C173="","","ND2")</f>
        <v>ND2</v>
      </c>
      <c r="E173" s="122"/>
      <c r="F173" s="122">
        <f>IF(C173="","",C173)</f>
        <v>0.47539999999999999</v>
      </c>
    </row>
    <row r="174" spans="1:7" x14ac:dyDescent="0.25">
      <c r="A174" s="93" t="s">
        <v>660</v>
      </c>
      <c r="B174" s="112" t="s">
        <v>1737</v>
      </c>
      <c r="C174" s="122">
        <v>0.27679999999999999</v>
      </c>
      <c r="D174" s="176" t="str">
        <f>IF(C174="","","ND2")</f>
        <v>ND2</v>
      </c>
      <c r="E174" s="122"/>
      <c r="F174" s="122">
        <f>IF(C174="","",C174)</f>
        <v>0.27679999999999999</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171.12647002974873</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1.6508</v>
      </c>
      <c r="D190" s="176">
        <v>106</v>
      </c>
      <c r="E190" s="117"/>
      <c r="F190" s="153">
        <f t="shared" ref="F190:F213" si="9">IF($C$214=0,"",IF(C190="[for completion]","",IF(C190="","",C190/$C$214)))</f>
        <v>6.1058714012050168E-4</v>
      </c>
      <c r="G190" s="153">
        <f t="shared" ref="G190:G213" si="10">IF($D$214=0,"",IF(D190="[for completion]","",IF(D190="","",D190/$D$214)))</f>
        <v>6.7092853978099878E-3</v>
      </c>
    </row>
    <row r="191" spans="1:7" x14ac:dyDescent="0.25">
      <c r="A191" s="93" t="s">
        <v>681</v>
      </c>
      <c r="B191" s="111" t="s">
        <v>1739</v>
      </c>
      <c r="C191" s="165">
        <v>13.4275</v>
      </c>
      <c r="D191" s="176">
        <v>335</v>
      </c>
      <c r="E191" s="117"/>
      <c r="F191" s="153">
        <f t="shared" si="9"/>
        <v>4.9664761473031472E-3</v>
      </c>
      <c r="G191" s="153">
        <f t="shared" si="10"/>
        <v>2.1203873662890057E-2</v>
      </c>
    </row>
    <row r="192" spans="1:7" x14ac:dyDescent="0.25">
      <c r="A192" s="93" t="s">
        <v>682</v>
      </c>
      <c r="B192" s="111" t="s">
        <v>1740</v>
      </c>
      <c r="C192" s="165">
        <v>35.7483</v>
      </c>
      <c r="D192" s="176">
        <v>555</v>
      </c>
      <c r="E192" s="117"/>
      <c r="F192" s="153">
        <f t="shared" si="9"/>
        <v>1.3222348110715852E-2</v>
      </c>
      <c r="G192" s="153">
        <f t="shared" si="10"/>
        <v>3.5128805620608897E-2</v>
      </c>
    </row>
    <row r="193" spans="1:7" x14ac:dyDescent="0.25">
      <c r="A193" s="93" t="s">
        <v>683</v>
      </c>
      <c r="B193" s="111" t="s">
        <v>1741</v>
      </c>
      <c r="C193" s="165">
        <v>99.638499999999993</v>
      </c>
      <c r="D193" s="176">
        <v>1120</v>
      </c>
      <c r="E193" s="117"/>
      <c r="F193" s="153">
        <f t="shared" si="9"/>
        <v>3.6853638696932756E-2</v>
      </c>
      <c r="G193" s="153">
        <f t="shared" si="10"/>
        <v>7.0890562693841377E-2</v>
      </c>
    </row>
    <row r="194" spans="1:7" x14ac:dyDescent="0.25">
      <c r="A194" s="93" t="s">
        <v>684</v>
      </c>
      <c r="B194" s="111" t="s">
        <v>1742</v>
      </c>
      <c r="C194" s="165">
        <v>555.41309999999999</v>
      </c>
      <c r="D194" s="176">
        <v>4362</v>
      </c>
      <c r="E194" s="117"/>
      <c r="F194" s="153">
        <f t="shared" si="9"/>
        <v>0.20543257591135339</v>
      </c>
      <c r="G194" s="153">
        <f t="shared" si="10"/>
        <v>0.27609342363440725</v>
      </c>
    </row>
    <row r="195" spans="1:7" x14ac:dyDescent="0.25">
      <c r="A195" s="93" t="s">
        <v>685</v>
      </c>
      <c r="B195" s="111" t="s">
        <v>1743</v>
      </c>
      <c r="C195" s="165">
        <v>819.34649999999999</v>
      </c>
      <c r="D195" s="176">
        <v>4708</v>
      </c>
      <c r="E195" s="117"/>
      <c r="F195" s="153">
        <f t="shared" si="9"/>
        <v>0.30305454095150386</v>
      </c>
      <c r="G195" s="153">
        <f t="shared" si="10"/>
        <v>0.29799354389518323</v>
      </c>
    </row>
    <row r="196" spans="1:7" x14ac:dyDescent="0.25">
      <c r="A196" s="93" t="s">
        <v>686</v>
      </c>
      <c r="B196" s="111" t="s">
        <v>1744</v>
      </c>
      <c r="C196" s="165">
        <v>676.95950000000005</v>
      </c>
      <c r="D196" s="176">
        <v>3056</v>
      </c>
      <c r="E196" s="117"/>
      <c r="F196" s="153">
        <f t="shared" si="9"/>
        <v>0.25038936581197285</v>
      </c>
      <c r="G196" s="153">
        <f t="shared" si="10"/>
        <v>0.1934299639217672</v>
      </c>
    </row>
    <row r="197" spans="1:7" x14ac:dyDescent="0.25">
      <c r="A197" s="93" t="s">
        <v>687</v>
      </c>
      <c r="B197" s="111" t="s">
        <v>1745</v>
      </c>
      <c r="C197" s="165">
        <v>237.71719999999999</v>
      </c>
      <c r="D197" s="176">
        <v>875</v>
      </c>
      <c r="E197" s="117"/>
      <c r="F197" s="153">
        <f t="shared" si="9"/>
        <v>8.7925287924311424E-2</v>
      </c>
      <c r="G197" s="153">
        <f t="shared" si="10"/>
        <v>5.5383252104563581E-2</v>
      </c>
    </row>
    <row r="198" spans="1:7" x14ac:dyDescent="0.25">
      <c r="A198" s="93" t="s">
        <v>688</v>
      </c>
      <c r="B198" s="111" t="s">
        <v>1746</v>
      </c>
      <c r="C198" s="165">
        <v>99.275000000000006</v>
      </c>
      <c r="D198" s="176">
        <v>308</v>
      </c>
      <c r="E198" s="117"/>
      <c r="F198" s="153">
        <f t="shared" si="9"/>
        <v>3.6719189687098863E-2</v>
      </c>
      <c r="G198" s="153">
        <f t="shared" si="10"/>
        <v>1.9494904740806378E-2</v>
      </c>
    </row>
    <row r="199" spans="1:7" x14ac:dyDescent="0.25">
      <c r="A199" s="93" t="s">
        <v>689</v>
      </c>
      <c r="B199" s="111" t="s">
        <v>1747</v>
      </c>
      <c r="C199" s="165">
        <v>64.634500000000003</v>
      </c>
      <c r="D199" s="176">
        <v>173</v>
      </c>
      <c r="E199" s="111"/>
      <c r="F199" s="153">
        <f t="shared" si="9"/>
        <v>2.3906587417081758E-2</v>
      </c>
      <c r="G199" s="153">
        <f t="shared" si="10"/>
        <v>1.0950060130388E-2</v>
      </c>
    </row>
    <row r="200" spans="1:7" x14ac:dyDescent="0.25">
      <c r="A200" s="93" t="s">
        <v>690</v>
      </c>
      <c r="B200" s="111" t="s">
        <v>1748</v>
      </c>
      <c r="C200" s="165">
        <v>31.215399999999999</v>
      </c>
      <c r="D200" s="176">
        <v>74</v>
      </c>
      <c r="E200" s="111"/>
      <c r="F200" s="153">
        <f t="shared" si="9"/>
        <v>1.154574861504574E-2</v>
      </c>
      <c r="G200" s="153">
        <f t="shared" si="10"/>
        <v>4.6838407494145199E-3</v>
      </c>
    </row>
    <row r="201" spans="1:7" x14ac:dyDescent="0.25">
      <c r="A201" s="93" t="s">
        <v>691</v>
      </c>
      <c r="B201" s="111" t="s">
        <v>1749</v>
      </c>
      <c r="C201" s="165">
        <v>24.1053</v>
      </c>
      <c r="D201" s="176">
        <v>51</v>
      </c>
      <c r="E201" s="111"/>
      <c r="F201" s="153">
        <f t="shared" si="9"/>
        <v>8.9159111877554695E-3</v>
      </c>
      <c r="G201" s="153">
        <f t="shared" si="10"/>
        <v>3.2280524083802774E-3</v>
      </c>
    </row>
    <row r="202" spans="1:7" x14ac:dyDescent="0.25">
      <c r="A202" s="93" t="s">
        <v>692</v>
      </c>
      <c r="B202" s="111" t="s">
        <v>1750</v>
      </c>
      <c r="C202" s="165">
        <v>13.023</v>
      </c>
      <c r="D202" s="176">
        <v>25</v>
      </c>
      <c r="E202" s="111"/>
      <c r="F202" s="153">
        <f t="shared" si="9"/>
        <v>4.8168623248057265E-3</v>
      </c>
      <c r="G202" s="153">
        <f t="shared" si="10"/>
        <v>1.5823786315589594E-3</v>
      </c>
    </row>
    <row r="203" spans="1:7" x14ac:dyDescent="0.25">
      <c r="A203" s="93" t="s">
        <v>693</v>
      </c>
      <c r="B203" s="111" t="s">
        <v>1751</v>
      </c>
      <c r="C203" s="165">
        <v>17.113399999999999</v>
      </c>
      <c r="D203" s="176">
        <v>30</v>
      </c>
      <c r="E203" s="111"/>
      <c r="F203" s="153">
        <f t="shared" si="9"/>
        <v>6.3297928057536902E-3</v>
      </c>
      <c r="G203" s="153">
        <f t="shared" si="10"/>
        <v>1.8988543578707512E-3</v>
      </c>
    </row>
    <row r="204" spans="1:7" x14ac:dyDescent="0.25">
      <c r="A204" s="93" t="s">
        <v>694</v>
      </c>
      <c r="B204" s="111" t="s">
        <v>1752</v>
      </c>
      <c r="C204" s="165">
        <v>2.4925999999999999</v>
      </c>
      <c r="D204" s="176">
        <v>4</v>
      </c>
      <c r="E204" s="111"/>
      <c r="F204" s="153">
        <f t="shared" si="9"/>
        <v>9.2194663524616089E-4</v>
      </c>
      <c r="G204" s="153">
        <f t="shared" si="10"/>
        <v>2.5318058104943349E-4</v>
      </c>
    </row>
    <row r="205" spans="1:7" x14ac:dyDescent="0.25">
      <c r="A205" s="93" t="s">
        <v>695</v>
      </c>
      <c r="B205" s="111" t="s">
        <v>1753</v>
      </c>
      <c r="C205" s="165">
        <v>7.3704000000000001</v>
      </c>
      <c r="D205" s="176">
        <v>11</v>
      </c>
      <c r="F205" s="153">
        <f t="shared" si="9"/>
        <v>2.7261154940296495E-3</v>
      </c>
      <c r="G205" s="153">
        <f t="shared" si="10"/>
        <v>6.9624659788594212E-4</v>
      </c>
    </row>
    <row r="206" spans="1:7" x14ac:dyDescent="0.25">
      <c r="A206" s="93" t="s">
        <v>696</v>
      </c>
      <c r="B206" s="111" t="s">
        <v>1754</v>
      </c>
      <c r="C206" s="165">
        <v>2.1852999999999998</v>
      </c>
      <c r="D206" s="176">
        <v>3</v>
      </c>
      <c r="E206" s="106"/>
      <c r="F206" s="153">
        <f t="shared" si="9"/>
        <v>8.0828451496567247E-4</v>
      </c>
      <c r="G206" s="153">
        <f t="shared" si="10"/>
        <v>1.8988543578707514E-4</v>
      </c>
    </row>
    <row r="207" spans="1:7" x14ac:dyDescent="0.25">
      <c r="A207" s="93" t="s">
        <v>697</v>
      </c>
      <c r="B207" s="111" t="s">
        <v>1755</v>
      </c>
      <c r="C207" s="165">
        <v>2.3109000000000002</v>
      </c>
      <c r="D207" s="176">
        <v>3</v>
      </c>
      <c r="E207" s="106"/>
      <c r="F207" s="153">
        <f t="shared" si="9"/>
        <v>8.547406240031908E-4</v>
      </c>
      <c r="G207" s="153">
        <f t="shared" si="10"/>
        <v>1.8988543578707514E-4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2703.6272000000008</v>
      </c>
      <c r="D214" s="183">
        <f>SUM(D190:D213)</f>
        <v>15799</v>
      </c>
      <c r="E214" s="106"/>
      <c r="F214" s="169">
        <f>SUM(F190:F213)</f>
        <v>0.99999999999999978</v>
      </c>
      <c r="G214" s="169">
        <f>SUM(G190:G213)</f>
        <v>1.0000000000000002</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0.79239915000000005</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101.1878</v>
      </c>
      <c r="D219" s="176">
        <v>1294</v>
      </c>
      <c r="F219" s="153">
        <f t="shared" ref="F219:F226" si="11">IF($C$227=0,"",IF(C219="[for completion]","",C219/$C$227))</f>
        <v>3.7426685063187887E-2</v>
      </c>
      <c r="G219" s="153">
        <f t="shared" ref="G219:G226" si="12">IF($D$227=0,"",IF(D219="[for completion]","",D219/$D$227))</f>
        <v>8.1903917969491744E-2</v>
      </c>
    </row>
    <row r="220" spans="1:7" x14ac:dyDescent="0.25">
      <c r="A220" s="93" t="s">
        <v>711</v>
      </c>
      <c r="B220" s="93" t="s">
        <v>1762</v>
      </c>
      <c r="C220" s="165">
        <v>131.88839999999999</v>
      </c>
      <c r="D220" s="176">
        <v>1016</v>
      </c>
      <c r="F220" s="153">
        <f t="shared" si="11"/>
        <v>4.8782023230940386E-2</v>
      </c>
      <c r="G220" s="153">
        <f t="shared" si="12"/>
        <v>6.4307867586556114E-2</v>
      </c>
    </row>
    <row r="221" spans="1:7" x14ac:dyDescent="0.25">
      <c r="A221" s="93" t="s">
        <v>713</v>
      </c>
      <c r="B221" s="93" t="s">
        <v>1763</v>
      </c>
      <c r="C221" s="165">
        <v>191.2484</v>
      </c>
      <c r="D221" s="176">
        <v>1203</v>
      </c>
      <c r="F221" s="153">
        <f t="shared" si="11"/>
        <v>7.0737713791964876E-2</v>
      </c>
      <c r="G221" s="153">
        <f t="shared" si="12"/>
        <v>7.6144059750617124E-2</v>
      </c>
    </row>
    <row r="222" spans="1:7" x14ac:dyDescent="0.25">
      <c r="A222" s="93" t="s">
        <v>715</v>
      </c>
      <c r="B222" s="93" t="s">
        <v>1764</v>
      </c>
      <c r="C222" s="165">
        <v>302.4853</v>
      </c>
      <c r="D222" s="176">
        <v>1738</v>
      </c>
      <c r="F222" s="153">
        <f t="shared" si="11"/>
        <v>0.11188129457645989</v>
      </c>
      <c r="G222" s="153">
        <f t="shared" si="12"/>
        <v>0.11000696246597885</v>
      </c>
    </row>
    <row r="223" spans="1:7" x14ac:dyDescent="0.25">
      <c r="A223" s="93" t="s">
        <v>717</v>
      </c>
      <c r="B223" s="93" t="s">
        <v>1765</v>
      </c>
      <c r="C223" s="165">
        <v>423.70659999999998</v>
      </c>
      <c r="D223" s="176">
        <v>2362</v>
      </c>
      <c r="F223" s="153">
        <f t="shared" si="11"/>
        <v>0.15671784026724689</v>
      </c>
      <c r="G223" s="153">
        <f t="shared" si="12"/>
        <v>0.14950313310969049</v>
      </c>
    </row>
    <row r="224" spans="1:7" x14ac:dyDescent="0.25">
      <c r="A224" s="93" t="s">
        <v>719</v>
      </c>
      <c r="B224" s="93" t="s">
        <v>1766</v>
      </c>
      <c r="C224" s="165">
        <v>498.96280000000002</v>
      </c>
      <c r="D224" s="176">
        <v>2694</v>
      </c>
      <c r="F224" s="153">
        <f t="shared" si="11"/>
        <v>0.1845531138521285</v>
      </c>
      <c r="G224" s="153">
        <f t="shared" si="12"/>
        <v>0.17051712133679348</v>
      </c>
    </row>
    <row r="225" spans="1:7" x14ac:dyDescent="0.25">
      <c r="A225" s="93" t="s">
        <v>721</v>
      </c>
      <c r="B225" s="93" t="s">
        <v>1767</v>
      </c>
      <c r="C225" s="165">
        <v>1038.4039</v>
      </c>
      <c r="D225" s="176">
        <v>5409</v>
      </c>
      <c r="F225" s="153">
        <f t="shared" si="11"/>
        <v>0.38407807792724075</v>
      </c>
      <c r="G225" s="153">
        <f t="shared" si="12"/>
        <v>0.34236344072409647</v>
      </c>
    </row>
    <row r="226" spans="1:7" x14ac:dyDescent="0.25">
      <c r="A226" s="93" t="s">
        <v>723</v>
      </c>
      <c r="B226" s="93" t="s">
        <v>1768</v>
      </c>
      <c r="C226" s="165">
        <v>15.7439</v>
      </c>
      <c r="D226" s="176">
        <v>83</v>
      </c>
      <c r="F226" s="153">
        <f t="shared" si="11"/>
        <v>5.8232512908307507E-3</v>
      </c>
      <c r="G226" s="153">
        <f t="shared" si="12"/>
        <v>5.2534970567757449E-3</v>
      </c>
    </row>
    <row r="227" spans="1:7" x14ac:dyDescent="0.25">
      <c r="A227" s="93" t="s">
        <v>725</v>
      </c>
      <c r="B227" s="119" t="s">
        <v>99</v>
      </c>
      <c r="C227" s="165">
        <f>SUM(C219:C226)</f>
        <v>2703.6271000000002</v>
      </c>
      <c r="D227" s="176">
        <f>SUM(D219:D226)</f>
        <v>15799</v>
      </c>
      <c r="F227" s="122">
        <f>SUM(F219:F226)</f>
        <v>1</v>
      </c>
      <c r="G227" s="122">
        <f>SUM(G219:G226)</f>
        <v>1</v>
      </c>
    </row>
    <row r="228" spans="1:7" outlineLevel="1" x14ac:dyDescent="0.25">
      <c r="A228" s="93" t="s">
        <v>726</v>
      </c>
      <c r="B228" s="107" t="s">
        <v>1769</v>
      </c>
      <c r="C228" s="165">
        <v>14.178699999999999</v>
      </c>
      <c r="D228" s="176">
        <v>74</v>
      </c>
      <c r="F228" s="153">
        <f t="shared" ref="F228:F233" si="13">IF($C$227=0,"",IF(C228="[for completion]","",C228/$C$227))</f>
        <v>5.2443252991509065E-3</v>
      </c>
      <c r="G228" s="153">
        <f t="shared" ref="G228:G233" si="14">IF($D$227=0,"",IF(D228="[for completion]","",D228/$D$227))</f>
        <v>4.6838407494145199E-3</v>
      </c>
    </row>
    <row r="229" spans="1:7" outlineLevel="1" x14ac:dyDescent="0.25">
      <c r="A229" s="93" t="s">
        <v>728</v>
      </c>
      <c r="B229" s="107" t="s">
        <v>1770</v>
      </c>
      <c r="C229" s="165">
        <v>1.5651999999999999</v>
      </c>
      <c r="D229" s="176">
        <v>9</v>
      </c>
      <c r="F229" s="153">
        <f t="shared" si="13"/>
        <v>5.789259916798437E-4</v>
      </c>
      <c r="G229" s="153">
        <f t="shared" si="14"/>
        <v>5.6965630736122543E-4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0.65293877</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222.21100000000001</v>
      </c>
      <c r="D241" s="176">
        <v>2193</v>
      </c>
      <c r="F241" s="153">
        <f t="shared" ref="F241:F248" si="15">IF($C$249=0,"",IF(C241="[Mark as ND1 if not relevant]","",C241/$C$249))</f>
        <v>8.2189958814956401E-2</v>
      </c>
      <c r="G241" s="153">
        <f t="shared" ref="G241:G248" si="16">IF($D$249=0,"",IF(D241="[Mark as ND1 if not relevant]","",D241/$D$249))</f>
        <v>0.13880625356035192</v>
      </c>
    </row>
    <row r="242" spans="1:7" x14ac:dyDescent="0.25">
      <c r="A242" s="93" t="s">
        <v>744</v>
      </c>
      <c r="B242" s="93" t="s">
        <v>1776</v>
      </c>
      <c r="C242" s="177">
        <v>251.03870000000001</v>
      </c>
      <c r="D242" s="176">
        <v>1569</v>
      </c>
      <c r="F242" s="153">
        <f t="shared" si="15"/>
        <v>9.2852560917147192E-2</v>
      </c>
      <c r="G242" s="153">
        <f t="shared" si="16"/>
        <v>9.9310082916640299E-2</v>
      </c>
    </row>
    <row r="243" spans="1:7" x14ac:dyDescent="0.25">
      <c r="A243" s="93" t="s">
        <v>745</v>
      </c>
      <c r="B243" s="93" t="s">
        <v>1777</v>
      </c>
      <c r="C243" s="177">
        <v>383.65780000000001</v>
      </c>
      <c r="D243" s="176">
        <v>2208</v>
      </c>
      <c r="F243" s="153">
        <f t="shared" si="15"/>
        <v>0.14190485070962633</v>
      </c>
      <c r="G243" s="153">
        <f t="shared" si="16"/>
        <v>0.13975568073928729</v>
      </c>
    </row>
    <row r="244" spans="1:7" x14ac:dyDescent="0.25">
      <c r="A244" s="93" t="s">
        <v>746</v>
      </c>
      <c r="B244" s="93" t="s">
        <v>1778</v>
      </c>
      <c r="C244" s="177">
        <v>598.7636</v>
      </c>
      <c r="D244" s="176">
        <v>3254</v>
      </c>
      <c r="F244" s="153">
        <f t="shared" si="15"/>
        <v>0.22146678438013881</v>
      </c>
      <c r="G244" s="153">
        <f t="shared" si="16"/>
        <v>0.20596240268371416</v>
      </c>
    </row>
    <row r="245" spans="1:7" x14ac:dyDescent="0.25">
      <c r="A245" s="93" t="s">
        <v>747</v>
      </c>
      <c r="B245" s="93" t="s">
        <v>1779</v>
      </c>
      <c r="C245" s="177">
        <v>786.08410000000003</v>
      </c>
      <c r="D245" s="176">
        <v>4133</v>
      </c>
      <c r="F245" s="153">
        <f t="shared" si="15"/>
        <v>0.29075167207785424</v>
      </c>
      <c r="G245" s="153">
        <f t="shared" si="16"/>
        <v>0.26159883536932715</v>
      </c>
    </row>
    <row r="246" spans="1:7" x14ac:dyDescent="0.25">
      <c r="A246" s="93" t="s">
        <v>748</v>
      </c>
      <c r="B246" s="93" t="s">
        <v>1780</v>
      </c>
      <c r="C246" s="177">
        <v>445.00479999999999</v>
      </c>
      <c r="D246" s="176">
        <v>2358</v>
      </c>
      <c r="F246" s="153">
        <f t="shared" si="15"/>
        <v>0.16459547990179563</v>
      </c>
      <c r="G246" s="153">
        <f t="shared" si="16"/>
        <v>0.14924995252864107</v>
      </c>
    </row>
    <row r="247" spans="1:7" x14ac:dyDescent="0.25">
      <c r="A247" s="93" t="s">
        <v>749</v>
      </c>
      <c r="B247" s="93" t="s">
        <v>1781</v>
      </c>
      <c r="C247" s="177">
        <v>16.867100000000001</v>
      </c>
      <c r="D247" s="176">
        <v>84</v>
      </c>
      <c r="F247" s="153">
        <f t="shared" si="15"/>
        <v>6.2386931984814032E-3</v>
      </c>
      <c r="G247" s="153">
        <f t="shared" si="16"/>
        <v>5.316792202038104E-3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2703.6271000000002</v>
      </c>
      <c r="D249" s="176">
        <f>SUM(D241:D248)</f>
        <v>15799</v>
      </c>
      <c r="F249" s="122">
        <f>SUM(F241:F248)</f>
        <v>0.99999999999999989</v>
      </c>
      <c r="G249" s="122">
        <f>SUM(G241:G248)</f>
        <v>0.99999999999999989</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0.3216</v>
      </c>
      <c r="E277" s="88"/>
      <c r="F277" s="168"/>
      <c r="G277" s="168"/>
    </row>
    <row r="278" spans="1:7" x14ac:dyDescent="0.25">
      <c r="A278" s="93" t="s">
        <v>783</v>
      </c>
      <c r="B278" s="93" t="s">
        <v>784</v>
      </c>
      <c r="C278" s="122">
        <v>0.6784</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zoomScale="6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06" zoomScale="6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53.140900000000002</v>
      </c>
      <c r="H75" s="23"/>
    </row>
    <row r="76" spans="1:14" x14ac:dyDescent="0.25">
      <c r="A76" s="25" t="s">
        <v>1426</v>
      </c>
      <c r="B76" s="25" t="s">
        <v>1454</v>
      </c>
      <c r="C76" s="129">
        <v>312.55849999999998</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1.6999999999999999E-3</v>
      </c>
      <c r="D82" s="188" t="str">
        <f t="shared" ref="D82:D87" si="0">IF(C82="","","ND2")</f>
        <v>ND2</v>
      </c>
      <c r="E82" s="188" t="str">
        <f>IF(C82="","","ND2")</f>
        <v>ND2</v>
      </c>
      <c r="F82" s="188" t="str">
        <f t="shared" ref="F82:F87" si="1">IF(C82="","","ND2")</f>
        <v>ND2</v>
      </c>
      <c r="G82" s="178">
        <f t="shared" ref="G82:G87" si="2">IF(C82="","",C82)</f>
        <v>1.6999999999999999E-3</v>
      </c>
      <c r="H82" s="23"/>
    </row>
    <row r="83" spans="1:8" x14ac:dyDescent="0.25">
      <c r="A83" s="25" t="s">
        <v>1433</v>
      </c>
      <c r="B83" s="25" t="s">
        <v>1803</v>
      </c>
      <c r="C83" s="178">
        <v>5.9999999999999995E-4</v>
      </c>
      <c r="D83" s="189" t="str">
        <f t="shared" si="0"/>
        <v>ND2</v>
      </c>
      <c r="E83" s="189" t="str">
        <f>IF(C83="","","ND2")</f>
        <v>ND2</v>
      </c>
      <c r="F83" s="189" t="str">
        <f t="shared" si="1"/>
        <v>ND2</v>
      </c>
      <c r="G83" s="156">
        <f t="shared" si="2"/>
        <v>5.9999999999999995E-4</v>
      </c>
      <c r="H83" s="23"/>
    </row>
    <row r="84" spans="1:8" x14ac:dyDescent="0.25">
      <c r="A84" s="25" t="s">
        <v>1434</v>
      </c>
      <c r="B84" s="25" t="s">
        <v>1804</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0</v>
      </c>
      <c r="D86" s="189" t="str">
        <f t="shared" si="0"/>
        <v>ND2</v>
      </c>
      <c r="E86" s="189" t="str">
        <f>IF(D86="","","ND2")</f>
        <v>ND2</v>
      </c>
      <c r="F86" s="189" t="str">
        <f t="shared" si="1"/>
        <v>ND2</v>
      </c>
      <c r="G86" s="156">
        <f t="shared" si="2"/>
        <v>0</v>
      </c>
      <c r="H86" s="23"/>
    </row>
    <row r="87" spans="1:8" outlineLevel="1" x14ac:dyDescent="0.25">
      <c r="A87" s="25" t="s">
        <v>1436</v>
      </c>
      <c r="B87" s="25" t="s">
        <v>1807</v>
      </c>
      <c r="C87" s="178">
        <v>0.99719999999999998</v>
      </c>
      <c r="D87" s="189" t="str">
        <f t="shared" si="0"/>
        <v>ND2</v>
      </c>
      <c r="E87" s="189" t="str">
        <f>IF(D87="","","ND2")</f>
        <v>ND2</v>
      </c>
      <c r="F87" s="189" t="str">
        <f t="shared" si="1"/>
        <v>ND2</v>
      </c>
      <c r="G87" s="156">
        <f t="shared" si="2"/>
        <v>0.99719999999999998</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4"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2019-03-12T08:14:16Z</cp:lastPrinted>
  <dcterms:created xsi:type="dcterms:W3CDTF">2019-03-12T07:43:21Z</dcterms:created>
  <dcterms:modified xsi:type="dcterms:W3CDTF">2019-03-12T08:14:40Z</dcterms:modified>
</cp:coreProperties>
</file>