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02\Draft\"/>
    </mc:Choice>
  </mc:AlternateContent>
  <xr:revisionPtr revIDLastSave="0" documentId="13_ncr:1_{9B87ADBC-1717-4D54-AD7F-0FAAA2EDAFBA}" xr6:coauthVersionLast="44" xr6:coauthVersionMax="44" xr10:uidLastSave="{00000000-0000-0000-0000-000000000000}"/>
  <bookViews>
    <workbookView xWindow="-120" yWindow="-120" windowWidth="24240" windowHeight="13140" tabRatio="726"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7" i="10"/>
  <c r="F153" i="10"/>
  <c r="C152" i="10"/>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F355" i="9"/>
  <c r="F353" i="9"/>
  <c r="F351" i="9"/>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3"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4" i="9" s="1"/>
  <c r="G248" i="9"/>
  <c r="F248" i="9"/>
  <c r="G247" i="9"/>
  <c r="F247" i="9"/>
  <c r="G246" i="9"/>
  <c r="F246" i="9"/>
  <c r="G245" i="9"/>
  <c r="F245" i="9"/>
  <c r="G244" i="9"/>
  <c r="F244" i="9"/>
  <c r="G243" i="9"/>
  <c r="F243" i="9"/>
  <c r="G242" i="9"/>
  <c r="F242" i="9"/>
  <c r="G241" i="9"/>
  <c r="G249" i="9" s="1"/>
  <c r="F241" i="9"/>
  <c r="F249" i="9" s="1"/>
  <c r="F232" i="9"/>
  <c r="F230" i="9"/>
  <c r="F228" i="9"/>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F44" i="9"/>
  <c r="D44" i="9"/>
  <c r="C44" i="9"/>
  <c r="F36" i="9"/>
  <c r="D36" i="9"/>
  <c r="F28" i="9"/>
  <c r="D28" i="9"/>
  <c r="F25" i="9"/>
  <c r="F23" i="9"/>
  <c r="F21" i="9"/>
  <c r="F19" i="9"/>
  <c r="F17" i="9"/>
  <c r="C15" i="9"/>
  <c r="F26"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C207" i="8"/>
  <c r="F205" i="8"/>
  <c r="F201" i="8"/>
  <c r="F197" i="8"/>
  <c r="F193" i="8"/>
  <c r="F184" i="8"/>
  <c r="F180" i="8"/>
  <c r="C179" i="8"/>
  <c r="F177" i="8"/>
  <c r="F174" i="8"/>
  <c r="D167" i="8"/>
  <c r="C167" i="8"/>
  <c r="G166" i="8"/>
  <c r="F166" i="8"/>
  <c r="G165" i="8"/>
  <c r="F165" i="8"/>
  <c r="G164" i="8"/>
  <c r="G167" i="8" s="1"/>
  <c r="F164" i="8"/>
  <c r="F167" i="8" s="1"/>
  <c r="F161" i="8"/>
  <c r="D155" i="8"/>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C292" i="8"/>
  <c r="C290" i="8"/>
  <c r="F292" i="8"/>
  <c r="D292" i="8"/>
  <c r="D293" i="8"/>
  <c r="C300" i="8"/>
  <c r="D300" i="8"/>
  <c r="D290" i="8"/>
  <c r="C293" i="8"/>
  <c r="G104" i="8" l="1"/>
  <c r="G102" i="8"/>
  <c r="G99" i="8"/>
  <c r="G97" i="8"/>
  <c r="G95" i="8"/>
  <c r="G93" i="8"/>
  <c r="G105" i="8"/>
  <c r="G103" i="8"/>
  <c r="G101" i="8"/>
  <c r="G98" i="8"/>
  <c r="G96" i="8"/>
  <c r="G94" i="8"/>
  <c r="F59" i="8"/>
  <c r="F61" i="8"/>
  <c r="F63" i="8"/>
  <c r="F79" i="8"/>
  <c r="F81" i="8"/>
  <c r="F102" i="8"/>
  <c r="F104" i="8"/>
  <c r="G130" i="8"/>
  <c r="G131" i="8"/>
  <c r="G132" i="8"/>
  <c r="G133" i="8"/>
  <c r="G134" i="8"/>
  <c r="G135" i="8"/>
  <c r="G162" i="8"/>
  <c r="G161" i="8"/>
  <c r="G160" i="8"/>
  <c r="G156" i="8"/>
  <c r="G157" i="8"/>
  <c r="G158" i="8"/>
  <c r="G159" i="8"/>
  <c r="F214" i="8"/>
  <c r="F212" i="8"/>
  <c r="F210" i="8"/>
  <c r="F206" i="8"/>
  <c r="F204" i="8"/>
  <c r="F202" i="8"/>
  <c r="F200" i="8"/>
  <c r="F198" i="8"/>
  <c r="F196" i="8"/>
  <c r="F194" i="8"/>
  <c r="F211" i="8"/>
  <c r="F215" i="8"/>
  <c r="F251" i="9"/>
  <c r="F253" i="9"/>
  <c r="F255" i="9"/>
  <c r="F330" i="9"/>
  <c r="F332" i="9"/>
  <c r="F334" i="9"/>
  <c r="F159" i="11"/>
  <c r="F161" i="11"/>
  <c r="F163" i="11"/>
  <c r="F53" i="8"/>
  <c r="F55" i="8"/>
  <c r="F57" i="8"/>
  <c r="F60" i="8"/>
  <c r="F62" i="8"/>
  <c r="F78" i="8"/>
  <c r="F80" i="8"/>
  <c r="F94" i="8"/>
  <c r="F100" i="8" s="1"/>
  <c r="F96" i="8"/>
  <c r="F98" i="8"/>
  <c r="F101" i="8"/>
  <c r="F103" i="8"/>
  <c r="F130" i="8"/>
  <c r="F131" i="8"/>
  <c r="F132" i="8"/>
  <c r="F133" i="8"/>
  <c r="F134" i="8"/>
  <c r="F135" i="8"/>
  <c r="F156" i="8"/>
  <c r="F157" i="8"/>
  <c r="F158" i="8"/>
  <c r="F159" i="8"/>
  <c r="F160" i="8"/>
  <c r="F187" i="8"/>
  <c r="F185" i="8"/>
  <c r="F183" i="8"/>
  <c r="F181" i="8"/>
  <c r="F178" i="8"/>
  <c r="F175" i="8"/>
  <c r="F179" i="8" s="1"/>
  <c r="F182" i="8"/>
  <c r="F186" i="8"/>
  <c r="F195" i="8"/>
  <c r="F199" i="8"/>
  <c r="F203" i="8"/>
  <c r="F209" i="8"/>
  <c r="F213" i="8"/>
  <c r="F229" i="9"/>
  <c r="F231" i="9"/>
  <c r="F250" i="9"/>
  <c r="F252" i="9"/>
  <c r="F329" i="9"/>
  <c r="F331" i="9"/>
  <c r="F352" i="9"/>
  <c r="F354" i="9"/>
  <c r="F158" i="10"/>
  <c r="F156" i="10"/>
  <c r="F154" i="10"/>
  <c r="F151" i="10"/>
  <c r="F149" i="10"/>
  <c r="F152" i="10" s="1"/>
  <c r="F155" i="10"/>
  <c r="F159" i="10"/>
  <c r="F158" i="11"/>
  <c r="F160" i="11"/>
  <c r="F181" i="11"/>
  <c r="F183"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7" i="8" l="1"/>
  <c r="F208" i="8"/>
  <c r="G100" i="8"/>
  <c r="F58"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<sst xmlns="http://schemas.openxmlformats.org/spreadsheetml/2006/main" count="2472" uniqueCount="1814">
  <si>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</si>
  <si>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</si>
  <si>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</si>
  <si>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</si>
  <si>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</si>
  <si>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</si>
  <si>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</si>
  <si>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</si>
  <si>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</si>
  <si>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</si>
  <si>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</si>
  <si>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</si>
  <si>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</si>
  <si>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</si>
  <si>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</si>
  <si>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</si>
  <si>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</si>
  <si>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</si>
  <si>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</si>
  <si>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</si>
  <si>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</si>
  <si>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</si>
  <si>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</si>
  <si>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</si>
  <si>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</si>
  <si>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</si>
  <si>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</si>
  <si>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</si>
  <si>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</si>
  <si>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</si>
  <si>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</si>
  <si>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</si>
  <si>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</si>
  <si>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</si>
  <si>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</si>
  <si>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</si>
  <si>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</si>
  <si>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</si>
  <si>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</si>
  <si>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</si>
  <si>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</si>
  <si>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</si>
  <si>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</si>
  <si>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</si>
  <si>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</si>
  <si>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</si>
  <si>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</si>
  <si>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</si>
  <si>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</si>
  <si>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</si>
  <si>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</si>
  <si>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</si>
  <si>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</si>
  <si>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</si>
  <si>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</si>
  <si>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</si>
  <si>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</si>
  <si>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</si>
  <si>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</si>
  <si>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</si>
  <si>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</si>
  <si>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</si>
  <si>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</si>
  <si>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</si>
  <si>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</si>
  <si>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</si>
  <si>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</si>
  <si>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</si>
  <si>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</si>
  <si>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</si>
  <si>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</si>
  <si>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</si>
  <si>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</si>
  <si>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</si>
  <si>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</si>
  <si>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</si>
  <si>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</si>
  <si>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</si>
  <si>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</si>
  <si>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</si>
  <si>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</si>
  <si>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</si>
  <si>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</si>
  <si>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</si>
  <si>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</si>
  <si>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</si>
  <si>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</si>
  <si>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</si>
  <si>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</si>
  <si>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</si>
  <si>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</si>
  <si>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</si>
  <si>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</si>
  <si>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</si>
  <si>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</si>
  <si>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</si>
  <si>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</si>
  <si>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</si>
  <si>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</si>
  <si>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</si>
  <si>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</si>
  <si>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</si>
  <si>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</si>
  <si>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</si>
  <si>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</si>
  <si>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</si>
  <si>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</si>
  <si>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</si>
  <si>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</si>
  <si>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</si>
  <si>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</si>
  <si>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</si>
  <si>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</si>
  <si>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</si>
  <si>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</si>
  <si>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</si>
  <si>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</si>
  <si>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</si>
  <si>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</si>
  <si>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</si>
  <si>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</si>
  <si>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</si>
  <si>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</si>
  <si>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</si>
  <si>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</si>
  <si>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</si>
  <si>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</si>
  <si>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</si>
  <si>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</si>
  <si>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</si>
  <si>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</si>
  <si>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</si>
  <si>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</si>
  <si>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</si>
  <si>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</si>
  <si>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</si>
  <si>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</si>
  <si>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</si>
  <si>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</si>
  <si>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</si>
  <si>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</si>
  <si>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</si>
  <si>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</si>
  <si>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</si>
  <si>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</si>
  <si>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</si>
  <si>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</si>
  <si>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</si>
  <si>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</si>
  <si>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</si>
  <si>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</si>
  <si>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</si>
  <si>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</si>
  <si>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</si>
  <si>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</si>
  <si>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</si>
  <si>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</si>
  <si>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</si>
  <si>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</si>
  <si>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</si>
  <si>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</si>
  <si>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</si>
  <si>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</si>
  <si>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</si>
  <si>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</si>
  <si>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</si>
  <si>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</si>
  <si>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</si>
  <si>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</si>
  <si>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</si>
  <si>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</si>
  <si>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</si>
  <si>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</si>
  <si>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</si>
  <si>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</si>
  <si>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</si>
  <si>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</si>
  <si>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</si>
  <si>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</si>
  <si>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</si>
  <si>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</si>
  <si>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</si>
  <si>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</si>
  <si>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</si>
  <si>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</si>
  <si>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</si>
  <si>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</si>
  <si>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</si>
  <si>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</si>
  <si>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</si>
  <si>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</si>
  <si>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</si>
  <si>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</si>
  <si>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</si>
  <si>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</si>
  <si>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</si>
  <si>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</si>
  <si>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</si>
  <si>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</si>
  <si>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</si>
  <si>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</si>
  <si>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</si>
  <si>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</si>
  <si>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</si>
  <si>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</si>
  <si>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</si>
  <si>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</si>
  <si>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</si>
  <si>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</si>
  <si>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</si>
  <si>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</si>
  <si>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</si>
  <si>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</si>
  <si>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</si>
  <si>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</si>
  <si>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</si>
  <si>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</si>
  <si>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</si>
  <si>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</si>
  <si>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</si>
  <si>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</si>
  <si>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</si>
  <si>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</si>
  <si>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</si>
  <si>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</si>
  <si>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</si>
  <si>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</si>
  <si>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</si>
  <si>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</si>
  <si>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</si>
  <si>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</si>
  <si>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</si>
  <si>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</si>
  <si>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</si>
  <si>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</si>
  <si>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</si>
  <si>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</si>
  <si>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</si>
  <si>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</si>
  <si>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</si>
  <si>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</si>
  <si>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</si>
  <si>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</si>
  <si>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</si>
  <si>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</si>
  <si>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</si>
  <si>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</si>
  <si>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</si>
  <si>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</si>
  <si>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</si>
  <si>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</si>
  <si>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</si>
  <si>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</si>
  <si>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</si>
  <si>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</si>
  <si>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</si>
  <si>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</si>
  <si>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</si>
  <si>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</si>
  <si>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</si>
  <si>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</si>
  <si>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</si>
  <si>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</si>
  <si>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</si>
  <si>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</si>
  <si>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</si>
  <si>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</si>
  <si>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</si>
  <si>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</si>
  <si>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</si>
  <si>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</si>
  <si>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</si>
  <si>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</si>
  <si>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</si>
  <si>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</si>
  <si>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</si>
  <si>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</si>
  <si>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</si>
  <si>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</si>
  <si>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</si>
  <si>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</si>
  <si>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</si>
  <si>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</si>
  <si>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</si>
  <si>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</si>
  <si>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</si>
  <si>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</si>
  <si>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</si>
  <si>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</si>
  <si>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</si>
  <si>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</si>
  <si>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</si>
  <si>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</si>
  <si>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</si>
  <si>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</si>
  <si>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</si>
  <si>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</si>
  <si>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</si>
  <si>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</si>
  <si>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</si>
  <si>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</si>
  <si>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</si>
  <si>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</si>
  <si>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</si>
  <si>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</si>
  <si>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</si>
  <si>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</si>
  <si>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</si>
  <si>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</si>
  <si>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</si>
  <si>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</si>
  <si>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</si>
  <si>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</si>
  <si>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</si>
  <si>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</si>
  <si>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</si>
  <si>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</si>
  <si>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</si>
  <si>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</si>
  <si>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</si>
  <si>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</si>
  <si>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</si>
  <si>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</si>
  <si>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</si>
  <si>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</si>
  <si>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</si>
  <si>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</si>
  <si>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</si>
  <si>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</si>
  <si>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</si>
  <si>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</si>
  <si>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</si>
  <si>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</si>
  <si>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</si>
  <si>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</si>
  <si>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</si>
  <si>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</si>
  <si>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</si>
  <si>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</si>
  <si>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</si>
  <si>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</si>
  <si>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</si>
  <si>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</si>
  <si>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</si>
  <si>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</si>
  <si>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</si>
  <si>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</si>
  <si>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</si>
  <si>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</si>
  <si>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</si>
  <si>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</si>
  <si>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</si>
  <si>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</si>
  <si>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</si>
  <si>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</si>
  <si>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</si>
  <si>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</si>
  <si>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</si>
  <si>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</si>
  <si>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</si>
  <si>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</si>
  <si>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</si>
  <si>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</si>
  <si>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</si>
  <si>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</si>
  <si>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</si>
  <si>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</si>
  <si>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</si>
  <si>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</si>
  <si>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</si>
  <si>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</si>
  <si>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</si>
  <si>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</si>
  <si>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</si>
  <si>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</si>
  <si>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</si>
  <si>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</si>
  <si>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</si>
  <si>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</si>
  <si>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</si>
  <si>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</si>
  <si>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</si>
  <si>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</si>
  <si>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</si>
  <si>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</si>
  <si>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</si>
  <si>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</si>
  <si>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</si>
  <si>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</si>
  <si>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</si>
  <si>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</si>
  <si>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</si>
  <si>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</si>
  <si>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</si>
  <si>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</si>
  <si>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</si>
  <si>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</si>
  <si>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</si>
  <si>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</si>
  <si>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</si>
  <si>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</si>
  <si>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</si>
  <si>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</si>
  <si>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</si>
  <si>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</si>
  <si>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</si>
  <si>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</si>
  <si>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</si>
  <si>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</si>
  <si>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</si>
  <si>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</si>
  <si>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</si>
  <si>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</si>
  <si>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</si>
  <si>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</si>
  <si>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</si>
  <si>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</si>
  <si>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</si>
  <si>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</si>
  <si>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</si>
  <si>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</si>
  <si>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</si>
  <si>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</si>
  <si>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</si>
  <si>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</si>
  <si>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</si>
  <si>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</si>
  <si>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</si>
  <si>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</si>
  <si>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</si>
  <si>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</si>
  <si>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</si>
  <si>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</si>
  <si>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</si>
  <si>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</si>
  <si>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</si>
  <si>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</si>
  <si>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</si>
  <si>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</si>
  <si>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</si>
  <si>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</si>
  <si>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</si>
  <si>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</si>
  <si>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</si>
  <si>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</si>
  <si>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</si>
  <si>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</si>
  <si>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</si>
  <si>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</si>
  <si>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</si>
  <si>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</si>
  <si>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</si>
  <si>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</si>
  <si>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</si>
  <si>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</si>
  <si>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</si>
  <si>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</si>
  <si>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</si>
  <si>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</si>
  <si>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</si>
  <si>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</si>
  <si>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</si>
  <si>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</si>
  <si>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</si>
  <si>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</si>
  <si>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</si>
  <si>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</si>
  <si>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</si>
  <si>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</si>
  <si>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</si>
  <si>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</si>
  <si>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</si>
  <si>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</si>
  <si>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</si>
  <si>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</si>
  <si>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</si>
  <si>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</si>
  <si>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</si>
  <si>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</si>
  <si>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</si>
  <si>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</si>
  <si>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</si>
  <si>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</si>
  <si>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</si>
  <si>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</si>
  <si>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</si>
  <si>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</si>
  <si>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</si>
  <si>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</si>
  <si>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</si>
  <si>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</si>
  <si>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</si>
  <si>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</si>
  <si>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</si>
  <si>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</si>
  <si>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</si>
  <si>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</si>
  <si>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</si>
  <si>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</si>
  <si>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</si>
  <si>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</si>
  <si>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</si>
  <si>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</si>
  <si>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</si>
  <si>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</si>
  <si>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</si>
  <si>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</si>
  <si>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</si>
  <si>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</si>
  <si>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</si>
  <si>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</si>
  <si>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</si>
  <si>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</si>
  <si>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</si>
  <si>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</si>
  <si>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</si>
  <si>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</si>
  <si>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</si>
  <si>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</si>
  <si>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</si>
  <si>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</si>
  <si>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</si>
  <si>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</si>
  <si>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</si>
  <si>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</si>
  <si>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</si>
  <si>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</si>
  <si>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</si>
  <si>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</si>
  <si>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</si>
  <si>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</si>
  <si>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</si>
  <si>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</si>
  <si>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</si>
  <si>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</si>
  <si>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</si>
  <si>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</si>
  <si>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</si>
  <si>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</si>
  <si>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</si>
  <si>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</si>
  <si>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</si>
  <si>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</si>
  <si>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</si>
  <si>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</si>
  <si>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</si>
  <si>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</si>
  <si>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</si>
  <si>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</si>
  <si>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</si>
  <si>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</si>
  <si>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</si>
  <si>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</si>
  <si>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</si>
  <si>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</si>
  <si>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</si>
  <si>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</si>
  <si>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</si>
  <si>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</si>
  <si>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</si>
  <si>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</si>
  <si>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</si>
  <si>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</si>
  <si>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</si>
  <si>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</si>
  <si>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</si>
  <si>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</si>
  <si>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</si>
  <si>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</si>
  <si>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</si>
  <si>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</si>
  <si>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</si>
  <si>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</si>
  <si>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</si>
  <si>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</si>
  <si>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</si>
  <si>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</si>
  <si>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</si>
  <si>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</si>
  <si>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</si>
  <si>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</si>
  <si>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</si>
  <si>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</si>
  <si>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</si>
  <si>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</si>
  <si>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</si>
  <si>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</si>
  <si>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</si>
  <si>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</si>
  <si>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</si>
  <si>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</si>
  <si>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</si>
  <si>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</si>
  <si>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</si>
  <si>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</si>
  <si>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</si>
  <si>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</si>
  <si>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</si>
  <si>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</si>
  <si>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</si>
  <si>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</si>
  <si>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</si>
  <si>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</si>
  <si>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</si>
  <si>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</si>
  <si>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</si>
  <si>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</si>
  <si>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</si>
  <si>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</si>
  <si>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</si>
  <si>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</si>
  <si>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</si>
  <si>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</si>
  <si>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</si>
  <si>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</si>
  <si>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</si>
  <si>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</si>
  <si>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</si>
  <si>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</si>
  <si>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</si>
  <si>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</si>
  <si>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</si>
  <si>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</si>
  <si>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</si>
  <si>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</si>
  <si>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</si>
  <si>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</si>
  <si>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</si>
  <si>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</si>
  <si>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</si>
  <si>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</si>
  <si>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</si>
  <si>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</si>
  <si>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</si>
  <si>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</si>
  <si>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</si>
  <si>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</si>
  <si>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</si>
  <si>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</si>
  <si>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</si>
  <si>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</si>
  <si>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</si>
  <si>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</si>
  <si>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</si>
  <si>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</si>
  <si>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</si>
  <si>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</si>
  <si>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</si>
  <si>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</si>
  <si>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</si>
  <si>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</si>
  <si>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</si>
  <si>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</si>
  <si>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</si>
  <si>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</si>
  <si>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</si>
  <si>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</si>
  <si>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</si>
  <si>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</si>
  <si>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</si>
  <si>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</si>
  <si>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</si>
  <si>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</si>
  <si>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</si>
  <si>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</si>
  <si>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</si>
  <si>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</si>
  <si>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</si>
  <si>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</si>
  <si>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</si>
  <si>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</si>
  <si>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</si>
  <si>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</si>
  <si>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</si>
  <si>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</si>
  <si>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</si>
  <si>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</si>
  <si>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</si>
  <si>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</si>
  <si>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</si>
  <si>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</si>
  <si>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</si>
  <si>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</si>
  <si>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</si>
  <si>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</si>
  <si>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</si>
  <si>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</si>
  <si>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</si>
  <si>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</si>
  <si>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</si>
  <si>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</si>
  <si>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</si>
  <si>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</si>
  <si>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</si>
  <si>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</si>
  <si>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</si>
  <si>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</si>
  <si>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</si>
  <si>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</si>
  <si>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</si>
  <si>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</si>
  <si>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</si>
  <si>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</si>
  <si>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</si>
  <si>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</si>
  <si>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</si>
  <si>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</si>
  <si>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</si>
  <si>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</si>
  <si>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</si>
  <si>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</si>
  <si>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</si>
  <si>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</si>
  <si>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</si>
  <si>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</si>
  <si>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</si>
  <si>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</si>
  <si>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</si>
  <si>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</si>
  <si>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</si>
  <si>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</si>
  <si>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</si>
  <si>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</si>
  <si>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</si>
  <si>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</si>
  <si>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</si>
  <si>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</si>
  <si>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</si>
  <si>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</si>
  <si>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</si>
  <si>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</si>
  <si>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</si>
  <si>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</si>
  <si>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</si>
  <si>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</si>
  <si>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</si>
  <si>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</si>
  <si>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</si>
  <si>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</si>
  <si>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</si>
  <si>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</si>
  <si>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</si>
  <si>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</si>
  <si>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</si>
  <si>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</si>
  <si>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</si>
  <si>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</si>
  <si>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</si>
  <si>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</si>
  <si>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</si>
  <si>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</si>
  <si>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</si>
  <si>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</si>
  <si>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</si>
  <si>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</si>
  <si>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</si>
  <si>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</si>
  <si>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</si>
  <si>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</si>
  <si>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</si>
  <si>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</si>
  <si>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</si>
  <si>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</si>
  <si>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</si>
  <si>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</si>
  <si>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</si>
  <si>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</si>
  <si>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</si>
  <si>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</si>
  <si>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</si>
  <si>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</si>
  <si>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</si>
  <si>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</si>
  <si>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</si>
  <si>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</si>
  <si>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</si>
  <si>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</si>
  <si>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</si>
  <si>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</si>
  <si>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</si>
  <si>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</si>
  <si>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</si>
  <si>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</si>
  <si>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</si>
  <si>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</si>
  <si>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</si>
  <si>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</si>
  <si>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</si>
  <si>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</si>
  <si>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</si>
  <si>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</si>
  <si>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</si>
  <si>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</si>
  <si>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</si>
  <si>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</si>
  <si>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</si>
  <si>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</si>
  <si>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</si>
  <si>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</si>
  <si>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</si>
  <si>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</si>
  <si>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</si>
  <si>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</si>
  <si>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</si>
  <si>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</si>
  <si>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</si>
  <si>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</si>
  <si>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</si>
  <si>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</si>
  <si>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</si>
  <si>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</si>
  <si>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</si>
  <si>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</si>
  <si>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</si>
  <si>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</si>
  <si>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</si>
  <si>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</si>
  <si>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</si>
  <si>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</si>
  <si>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</si>
  <si>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</si>
  <si>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</si>
  <si>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</si>
  <si>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</si>
  <si>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</si>
  <si>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</si>
  <si>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</si>
  <si>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</si>
  <si>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</si>
  <si>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</si>
  <si>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</si>
  <si>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</si>
  <si>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</si>
  <si>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</si>
  <si>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</si>
  <si>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</si>
  <si>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</si>
  <si>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</si>
  <si>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</si>
  <si>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</si>
  <si>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</si>
  <si>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</si>
  <si>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</si>
  <si>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</si>
  <si>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</si>
  <si>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</si>
  <si>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</si>
  <si>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</si>
  <si>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</si>
  <si>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</si>
  <si>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</si>
  <si>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</si>
  <si>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</si>
  <si>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</si>
  <si>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</si>
  <si>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</si>
  <si>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</si>
  <si>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</si>
  <si>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</si>
  <si>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</si>
  <si>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</si>
  <si>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</si>
  <si>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</si>
  <si>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</si>
  <si>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</si>
  <si>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</si>
  <si>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</si>
  <si>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</si>
  <si>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</si>
  <si>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</si>
  <si>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</si>
  <si>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</si>
  <si>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</si>
  <si>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</si>
  <si>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</si>
  <si>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</si>
  <si>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</si>
  <si>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</si>
  <si>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</si>
  <si>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</si>
  <si>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</si>
  <si>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</si>
  <si>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</si>
  <si>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</si>
  <si>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</si>
  <si>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</si>
  <si>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</si>
  <si>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</si>
  <si>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</si>
  <si>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</si>
  <si>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</si>
  <si>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</si>
  <si>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</si>
  <si>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</si>
  <si>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</si>
  <si>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</si>
  <si>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</si>
  <si>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</si>
  <si>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</si>
  <si>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</si>
  <si>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</si>
  <si>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</si>
  <si>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</si>
  <si>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</si>
  <si>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</si>
  <si>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</si>
  <si>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</si>
  <si>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</si>
  <si>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</si>
  <si>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</si>
  <si>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</si>
  <si>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</si>
  <si>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</si>
  <si>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</si>
  <si>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</si>
  <si>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</si>
  <si>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</si>
  <si>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</si>
  <si>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</si>
  <si>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</si>
  <si>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</si>
  <si>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</si>
  <si>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</si>
  <si>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</si>
  <si>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</si>
  <si>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</si>
  <si>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</si>
  <si>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</si>
  <si>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</si>
  <si>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</si>
  <si>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</si>
  <si>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</si>
  <si>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</si>
  <si>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</si>
  <si>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</si>
  <si>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</si>
  <si>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</si>
  <si>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</si>
  <si>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</si>
  <si>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</si>
  <si>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</si>
  <si>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</si>
  <si>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</si>
  <si>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</si>
  <si>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</si>
  <si>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</si>
  <si>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</si>
  <si>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</si>
  <si>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</si>
  <si>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</si>
  <si>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</si>
  <si>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</si>
  <si>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</si>
  <si>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</si>
  <si>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</si>
  <si>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</si>
  <si>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</si>
  <si>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</si>
  <si>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</si>
  <si>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</si>
  <si>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</si>
  <si>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</si>
  <si>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</si>
  <si>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</si>
  <si>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</si>
  <si>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</si>
  <si>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</si>
  <si>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</si>
  <si>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</si>
  <si>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</si>
  <si>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</si>
  <si>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</si>
  <si>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</si>
  <si>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</si>
  <si>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</si>
  <si>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</si>
  <si>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</si>
  <si>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</si>
  <si>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</si>
  <si>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</si>
  <si>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</si>
  <si>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</si>
  <si>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</si>
  <si>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</si>
  <si>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</si>
  <si>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</si>
  <si>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</si>
  <si>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</si>
  <si>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</si>
  <si>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</si>
  <si>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</si>
  <si>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</si>
  <si>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</si>
  <si>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</si>
  <si>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</si>
  <si>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</si>
  <si>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</si>
  <si>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</si>
  <si>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</si>
  <si>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</si>
  <si>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</si>
  <si>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</si>
  <si>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</si>
  <si>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</si>
  <si>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</si>
  <si>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</si>
  <si>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</si>
  <si>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</si>
  <si>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</si>
  <si>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</si>
  <si>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</si>
  <si>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</si>
  <si>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</si>
  <si>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</si>
  <si>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</si>
  <si>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</si>
  <si>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</si>
  <si>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</si>
  <si>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</si>
  <si>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</si>
  <si>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</si>
  <si>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</si>
  <si>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</si>
  <si>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</si>
  <si>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</si>
  <si>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</si>
  <si>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</si>
  <si>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</si>
  <si>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</si>
  <si>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</si>
  <si>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</si>
  <si>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</si>
  <si>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</si>
  <si>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</si>
  <si>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</si>
  <si>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</si>
  <si>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</si>
  <si>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</si>
  <si>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</si>
  <si>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</si>
  <si>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</si>
  <si>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</si>
  <si>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</si>
  <si>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</si>
  <si>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</si>
  <si>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</si>
  <si>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</si>
  <si>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</si>
  <si>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</si>
  <si>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</si>
  <si>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</si>
  <si>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</si>
  <si>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</si>
  <si>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</si>
  <si>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</si>
  <si>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</si>
  <si>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</si>
  <si>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</si>
  <si>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</si>
  <si>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</si>
  <si>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</si>
  <si>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</si>
  <si>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</si>
  <si>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</si>
  <si>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</si>
  <si>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</si>
  <si>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</si>
  <si>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</si>
  <si>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</si>
  <si>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</si>
  <si>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</si>
  <si>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</si>
  <si>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</si>
  <si>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</si>
  <si>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</si>
  <si>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</si>
  <si>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</si>
  <si>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</si>
  <si>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</si>
  <si>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</si>
  <si>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</si>
  <si>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</si>
  <si>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</si>
  <si>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</si>
  <si>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</si>
  <si>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</si>
  <si>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</si>
  <si>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</si>
  <si>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</si>
  <si>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</si>
  <si>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</si>
  <si>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</si>
  <si>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</si>
  <si>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</si>
  <si>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</si>
  <si>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</si>
  <si>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</si>
  <si>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</si>
  <si>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</si>
  <si>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</si>
  <si>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</si>
  <si>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</si>
  <si>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</si>
  <si>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</si>
  <si>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</si>
  <si>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</si>
  <si>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</si>
  <si>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</si>
  <si>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</si>
  <si>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</si>
  <si>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</si>
  <si>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</si>
  <si>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</si>
  <si>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</si>
  <si>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</si>
  <si>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</si>
  <si>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</si>
  <si>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</si>
  <si>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</si>
  <si>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</si>
  <si>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</si>
  <si>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</si>
  <si>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</si>
  <si>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</si>
  <si>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</si>
  <si>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</si>
  <si>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</si>
  <si>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</si>
  <si>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</si>
  <si>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</si>
  <si>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</si>
  <si>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</si>
  <si>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</si>
  <si>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</si>
  <si>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</si>
  <si>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</si>
  <si>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</si>
  <si>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</si>
  <si>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</si>
  <si>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</si>
  <si>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</si>
  <si>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</si>
  <si>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</si>
  <si>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</si>
  <si>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</si>
  <si>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</si>
  <si>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</si>
  <si>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</si>
  <si>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</si>
  <si>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</si>
  <si>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</si>
  <si>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</si>
  <si>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</si>
  <si>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</si>
  <si>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</si>
  <si>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</si>
  <si>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</si>
  <si>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</si>
  <si>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</si>
  <si>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</si>
  <si>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</si>
  <si>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</si>
  <si>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</si>
  <si>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</si>
  <si>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</si>
  <si>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</si>
  <si>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</si>
  <si>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</si>
  <si>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</si>
  <si>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</si>
  <si>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</si>
  <si>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</si>
  <si>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</si>
  <si>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</si>
  <si>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</si>
  <si>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</si>
  <si>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</si>
  <si>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</si>
  <si>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</si>
  <si>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</si>
  <si>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</si>
  <si>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</si>
  <si>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</si>
  <si>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</si>
  <si>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</si>
  <si>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</si>
  <si>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</si>
  <si>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</si>
  <si>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</si>
  <si>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</si>
  <si>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</si>
  <si>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</si>
  <si>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</si>
  <si>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</si>
  <si>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</si>
  <si>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</si>
  <si>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</si>
  <si>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</si>
  <si>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</si>
  <si>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</si>
  <si>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</si>
  <si>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</si>
  <si>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</si>
  <si>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</si>
  <si>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</si>
  <si>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</si>
  <si>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</si>
  <si>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</si>
  <si>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</si>
  <si>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</si>
  <si>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</si>
  <si>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</si>
  <si>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</si>
  <si>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</si>
  <si>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</si>
  <si>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</si>
  <si>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</si>
  <si>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</si>
  <si>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</si>
  <si>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</si>
  <si>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</si>
  <si>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</si>
  <si>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</si>
  <si>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</si>
  <si>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</si>
  <si>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</si>
  <si>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</si>
  <si>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</si>
  <si>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</si>
  <si>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</si>
  <si>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</si>
  <si>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</si>
  <si>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</si>
  <si>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</si>
  <si>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</si>
  <si>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</si>
  <si>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</si>
  <si>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</si>
  <si>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</si>
  <si>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</si>
  <si>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</si>
  <si>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</si>
  <si>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</si>
  <si>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</si>
  <si>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</si>
  <si>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</si>
  <si>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</si>
  <si>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</si>
  <si>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</si>
  <si>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</si>
  <si>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</si>
  <si>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</si>
  <si>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</si>
  <si>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</si>
  <si>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</si>
  <si>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</si>
  <si>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</si>
  <si>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</si>
  <si>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</si>
  <si>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</si>
  <si>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</si>
  <si>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</si>
  <si>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</si>
  <si>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</si>
  <si>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</si>
  <si>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</si>
  <si>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</si>
  <si>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</si>
  <si>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</si>
  <si>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</si>
  <si>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</si>
  <si>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</si>
  <si>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</si>
  <si>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</si>
  <si>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</si>
  <si>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</si>
  <si>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</si>
  <si>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</si>
  <si>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</si>
  <si>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</si>
  <si>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</si>
  <si>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</si>
  <si>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</si>
  <si>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</si>
  <si>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</si>
  <si>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</si>
  <si>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</si>
  <si>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</si>
  <si>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</si>
  <si>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</si>
  <si>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</si>
  <si>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</si>
  <si>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</si>
  <si>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</si>
  <si>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</si>
  <si>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</si>
  <si>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</si>
  <si>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</si>
  <si>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</si>
  <si>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</si>
  <si>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</si>
  <si>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</si>
  <si>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</si>
  <si>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</si>
  <si>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</si>
  <si>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</si>
  <si>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</si>
  <si>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</si>
  <si>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</si>
  <si>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</si>
  <si>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</si>
  <si>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</si>
  <si>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</si>
  <si>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</si>
  <si>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</si>
  <si>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</si>
  <si>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</si>
  <si>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</si>
  <si>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</si>
  <si>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</si>
  <si>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</si>
  <si>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</si>
  <si>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</si>
  <si>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</si>
  <si>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</si>
  <si>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</si>
  <si>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</si>
  <si>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</si>
  <si>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</si>
  <si>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</si>
  <si>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</si>
  <si>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</si>
  <si>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</si>
  <si>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</si>
  <si>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</si>
  <si>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</si>
  <si>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</si>
  <si>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</si>
  <si>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</si>
  <si>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</si>
  <si>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</si>
  <si>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</si>
  <si>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</si>
  <si>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</si>
  <si>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</si>
  <si>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</si>
  <si>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</si>
  <si>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</si>
  <si>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</si>
  <si>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</si>
  <si>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</si>
  <si>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</si>
  <si>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</si>
  <si>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</si>
  <si>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</si>
  <si>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</si>
  <si>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</si>
  <si>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</si>
  <si>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</si>
  <si>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</si>
  <si>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</si>
  <si>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</si>
  <si>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</si>
  <si>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</si>
  <si>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</si>
  <si>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</si>
  <si>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</si>
  <si>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</si>
  <si>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</si>
  <si>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</si>
  <si>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</si>
  <si>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</si>
  <si>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</si>
  <si>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</si>
  <si>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</si>
  <si>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</si>
  <si>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</si>
  <si>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</si>
  <si>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</si>
  <si>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</si>
  <si>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</si>
  <si>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</si>
  <si>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</si>
  <si>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</si>
  <si>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</si>
  <si>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</si>
  <si>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</si>
  <si>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</si>
  <si>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</si>
  <si>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</si>
  <si>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</si>
  <si>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</si>
  <si>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</si>
  <si>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</si>
  <si>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</si>
  <si>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</si>
  <si>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</si>
  <si>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</si>
  <si>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</si>
  <si>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</si>
  <si>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</si>
  <si>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</si>
  <si>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</si>
  <si>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</si>
  <si>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</si>
  <si>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</si>
  <si>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</si>
  <si>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</si>
  <si>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</si>
  <si>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</si>
  <si>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</si>
  <si>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</si>
  <si>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</si>
  <si>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</si>
  <si>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</si>
  <si>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</si>
  <si>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</si>
  <si>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</si>
  <si>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</si>
  <si>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</si>
  <si>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</si>
  <si>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</si>
  <si>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</si>
  <si>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</si>
  <si>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</si>
  <si>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</si>
  <si>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</si>
  <si>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</si>
  <si>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</si>
  <si>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</si>
  <si>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</si>
  <si>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</si>
  <si>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</si>
  <si>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</si>
  <si>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</si>
  <si>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</si>
  <si>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</si>
  <si>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</si>
  <si>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</si>
  <si>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</si>
  <si>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</si>
  <si>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</si>
  <si>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</si>
  <si>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</si>
  <si>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</si>
  <si>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</si>
  <si>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</si>
  <si>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</si>
  <si>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</si>
  <si>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</si>
  <si>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</si>
  <si>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</si>
  <si>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</si>
  <si>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</si>
  <si>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</si>
  <si>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</si>
  <si>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</si>
  <si>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</si>
  <si>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</si>
  <si>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</si>
  <si>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</si>
  <si>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</si>
  <si>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</si>
  <si>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</si>
  <si>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</si>
  <si>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</si>
  <si>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</si>
  <si>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</si>
  <si>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</si>
  <si>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</si>
  <si>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</si>
  <si>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</si>
  <si>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</si>
  <si>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</si>
  <si>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</si>
  <si>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</si>
  <si>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</si>
  <si>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</si>
  <si>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</si>
  <si>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</si>
  <si>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</si>
  <si>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</si>
  <si>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</si>
  <si>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</si>
  <si>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</si>
  <si>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</si>
  <si>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</si>
  <si>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</si>
  <si>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</si>
  <si>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</si>
  <si>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</si>
  <si>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</si>
  <si>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</si>
  <si>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</si>
  <si>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</si>
  <si>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</si>
  <si>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</si>
  <si>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</si>
  <si>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</si>
  <si>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</si>
  <si>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</si>
  <si>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</si>
  <si>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</si>
  <si>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</si>
  <si>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</si>
  <si>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</si>
  <si>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</si>
  <si>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</si>
  <si>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</si>
  <si>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</si>
  <si>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</si>
  <si>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</si>
  <si>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</si>
  <si>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</si>
  <si>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</si>
  <si>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</si>
  <si>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</si>
  <si>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</si>
  <si>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</si>
  <si>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</si>
  <si>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</si>
  <si>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</si>
  <si>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</si>
  <si>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</si>
  <si>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</si>
  <si>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</si>
  <si>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</si>
  <si>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</si>
  <si>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</si>
  <si>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</si>
  <si>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</si>
  <si>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</si>
  <si>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</si>
  <si>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</si>
  <si>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</si>
  <si>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</si>
  <si>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</si>
  <si>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</si>
  <si>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</si>
  <si>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</si>
  <si>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</si>
  <si>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</si>
  <si>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</si>
  <si>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</si>
  <si>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</si>
  <si>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</si>
  <si>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</si>
  <si>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</si>
  <si>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</si>
  <si>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</si>
  <si>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</si>
  <si>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</si>
  <si>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</si>
  <si>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</si>
  <si>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</si>
  <si>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</si>
  <si>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</si>
  <si>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</si>
  <si>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</si>
  <si>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</si>
  <si>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</si>
  <si>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</si>
  <si>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</si>
  <si>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</si>
  <si>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</si>
  <si>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</si>
  <si>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</si>
  <si>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</si>
  <si>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</si>
  <si>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</si>
  <si>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</si>
  <si>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</si>
  <si>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</si>
  <si>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</si>
  <si>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</si>
  <si>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</si>
  <si>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</si>
  <si>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</si>
  <si>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</si>
  <si>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</si>
  <si>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</si>
  <si>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</si>
  <si>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</si>
  <si>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</si>
  <si>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</si>
  <si>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</si>
  <si>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</si>
  <si>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</si>
  <si>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</si>
  <si>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</si>
  <si>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</si>
  <si>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</si>
  <si>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</si>
  <si>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</si>
  <si>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</si>
  <si>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</si>
  <si>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</si>
  <si>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</si>
  <si>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</si>
  <si>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</si>
  <si>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</si>
  <si>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</si>
  <si>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</si>
  <si>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</si>
  <si>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</si>
  <si>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</si>
  <si>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</si>
  <si>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</si>
  <si>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</si>
  <si>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</si>
  <si>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</si>
  <si>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</si>
  <si>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</si>
  <si>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</si>
  <si>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</si>
  <si>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</si>
  <si>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</si>
  <si>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</si>
  <si>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</si>
  <si>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</si>
  <si>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</si>
  <si>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</si>
  <si>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</si>
  <si>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</si>
  <si>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</si>
  <si>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</si>
  <si>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</si>
  <si>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</si>
  <si>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</si>
  <si>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</si>
  <si>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</si>
  <si>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</si>
  <si>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</si>
  <si>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</si>
  <si>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</si>
  <si>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</si>
  <si>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</si>
  <si>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</si>
  <si>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</si>
  <si>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</si>
  <si>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</si>
  <si>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</si>
  <si>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</si>
  <si>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</si>
  <si>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</si>
  <si>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</si>
  <si>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</si>
  <si>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</si>
  <si>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</si>
  <si>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</si>
  <si>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</si>
  <si>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</si>
  <si>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</si>
  <si>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</si>
  <si>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</si>
  <si>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</si>
  <si>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</si>
  <si>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</si>
  <si>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</si>
  <si>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</si>
  <si>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</si>
  <si>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</si>
  <si>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</si>
  <si>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</si>
  <si>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</si>
  <si>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</si>
  <si>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</si>
  <si>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</si>
  <si>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</si>
  <si>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</si>
  <si>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</si>
  <si>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</si>
  <si>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</si>
  <si>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</si>
  <si>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</si>
  <si>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</si>
  <si>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</si>
  <si>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</si>
  <si>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</si>
  <si>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</si>
  <si>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</si>
  <si>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</si>
  <si>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</si>
  <si>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</si>
  <si>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</si>
  <si>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</si>
  <si>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</si>
  <si>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</si>
  <si>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</si>
  <si>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</si>
  <si>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</si>
  <si>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</si>
  <si>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</si>
  <si>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</si>
  <si>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</si>
  <si>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</si>
  <si>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</si>
  <si>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</si>
  <si>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</si>
  <si>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</si>
  <si>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</si>
  <si>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</si>
  <si>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</si>
  <si>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</si>
  <si>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</si>
  <si>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</si>
  <si>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</si>
  <si>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</si>
  <si>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</si>
  <si>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</si>
  <si>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</si>
  <si>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</si>
  <si>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</si>
  <si>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</si>
  <si>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</si>
  <si>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</si>
  <si>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</si>
  <si>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</si>
  <si>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</si>
  <si>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</si>
  <si>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</si>
  <si>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</si>
  <si>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</si>
  <si>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</si>
  <si>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</si>
  <si>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</si>
  <si>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</si>
  <si>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</si>
  <si>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</si>
  <si>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</si>
  <si>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</si>
  <si>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</si>
  <si>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</si>
  <si>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</si>
  <si>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</si>
  <si>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</si>
  <si>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</si>
  <si>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</si>
  <si>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</si>
  <si>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</si>
  <si>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</si>
  <si>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</si>
  <si>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</si>
  <si>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</si>
  <si>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</si>
  <si>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</si>
  <si>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</si>
  <si>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</si>
  <si>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</si>
  <si>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</si>
  <si>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</si>
  <si>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</si>
  <si>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</si>
  <si>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</si>
  <si>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</si>
  <si>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</si>
  <si>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</si>
  <si>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</si>
  <si>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</si>
  <si>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</si>
  <si>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</si>
  <si>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</si>
  <si>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</si>
  <si>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</si>
  <si>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</si>
  <si>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</si>
  <si>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</si>
  <si>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</si>
  <si>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</si>
  <si>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</si>
  <si>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</si>
  <si>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</si>
  <si>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</si>
  <si>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</si>
  <si>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</si>
  <si>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</si>
  <si>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</si>
  <si>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</si>
  <si>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</si>
  <si>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</si>
  <si>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</si>
  <si>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</si>
  <si>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</si>
  <si>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</si>
  <si>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</si>
  <si>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</si>
  <si>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</si>
  <si>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</si>
  <si>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</si>
  <si>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</si>
  <si>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</si>
  <si>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</si>
  <si>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</si>
  <si>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</si>
  <si>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</si>
  <si>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</si>
  <si>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</si>
  <si>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</si>
  <si>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</si>
  <si>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</si>
  <si>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</si>
  <si>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</si>
  <si>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</si>
  <si>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</si>
  <si>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</si>
  <si>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</si>
  <si>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26/03/2020</t>
  </si>
  <si>
    <t>Cut-off Date: 01/03/2020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</si>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</sst>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A10" sqref="A10"/>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zoomScale="60" zoomScaleNormal="80" workbookViewId="0">
      <selection activeCell="A10" sqref="A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3" t="s">
        <v>1663</v>
      </c>
      <c r="F6" s="193"/>
      <c r="G6" s="193"/>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6" t="s">
        <v>15</v>
      </c>
      <c r="E24" s="197" t="s">
        <v>16</v>
      </c>
      <c r="F24" s="197"/>
      <c r="G24" s="197"/>
      <c r="H24" s="197"/>
      <c r="I24" s="7"/>
      <c r="J24" s="8"/>
    </row>
    <row r="25" spans="2:10" x14ac:dyDescent="0.25">
      <c r="B25" s="6"/>
      <c r="C25" s="7"/>
      <c r="D25" s="7"/>
      <c r="E25" s="15"/>
      <c r="F25" s="15"/>
      <c r="G25" s="15"/>
      <c r="H25" s="7"/>
      <c r="I25" s="7"/>
      <c r="J25" s="8"/>
    </row>
    <row r="26" spans="2:10" x14ac:dyDescent="0.25">
      <c r="B26" s="6"/>
      <c r="C26" s="7"/>
      <c r="D26" s="196" t="s">
        <v>17</v>
      </c>
      <c r="E26" s="197"/>
      <c r="F26" s="197"/>
      <c r="G26" s="197"/>
      <c r="H26" s="197"/>
      <c r="I26" s="7"/>
      <c r="J26" s="8"/>
    </row>
    <row r="27" spans="2:10" x14ac:dyDescent="0.25">
      <c r="B27" s="6"/>
      <c r="C27" s="7"/>
      <c r="D27" s="16"/>
      <c r="E27" s="16"/>
      <c r="F27" s="16"/>
      <c r="G27" s="16"/>
      <c r="H27" s="16"/>
      <c r="I27" s="7"/>
      <c r="J27" s="8"/>
    </row>
    <row r="28" spans="2:10" x14ac:dyDescent="0.25">
      <c r="B28" s="6"/>
      <c r="C28" s="7"/>
      <c r="D28" s="196" t="s">
        <v>18</v>
      </c>
      <c r="E28" s="197" t="s">
        <v>16</v>
      </c>
      <c r="F28" s="197"/>
      <c r="G28" s="197"/>
      <c r="H28" s="197"/>
      <c r="I28" s="7"/>
      <c r="J28" s="8"/>
    </row>
    <row r="29" spans="2:10" x14ac:dyDescent="0.25">
      <c r="B29" s="6"/>
      <c r="C29" s="7"/>
      <c r="D29" s="16"/>
      <c r="E29" s="16"/>
      <c r="F29" s="16"/>
      <c r="G29" s="16"/>
      <c r="H29" s="16"/>
      <c r="I29" s="7"/>
      <c r="J29" s="8"/>
    </row>
    <row r="30" spans="2:10" x14ac:dyDescent="0.25">
      <c r="B30" s="6"/>
      <c r="C30" s="7"/>
      <c r="D30" s="196" t="s">
        <v>19</v>
      </c>
      <c r="E30" s="197" t="s">
        <v>16</v>
      </c>
      <c r="F30" s="197"/>
      <c r="G30" s="197"/>
      <c r="H30" s="197"/>
      <c r="I30" s="7"/>
      <c r="J30" s="8"/>
    </row>
    <row r="31" spans="2:10" x14ac:dyDescent="0.25">
      <c r="B31" s="6"/>
      <c r="C31" s="7"/>
      <c r="D31" s="16"/>
      <c r="E31" s="16"/>
      <c r="F31" s="16"/>
      <c r="G31" s="16"/>
      <c r="H31" s="16"/>
      <c r="I31" s="7"/>
      <c r="J31" s="8"/>
    </row>
    <row r="32" spans="2:10" x14ac:dyDescent="0.25">
      <c r="B32" s="6"/>
      <c r="C32" s="7"/>
      <c r="D32" s="196" t="s">
        <v>20</v>
      </c>
      <c r="E32" s="197" t="s">
        <v>16</v>
      </c>
      <c r="F32" s="197"/>
      <c r="G32" s="197"/>
      <c r="H32" s="197"/>
      <c r="I32" s="7"/>
      <c r="J32" s="8"/>
    </row>
    <row r="33" spans="2:10" x14ac:dyDescent="0.25">
      <c r="B33" s="6"/>
      <c r="C33" s="7"/>
      <c r="D33" s="15"/>
      <c r="E33" s="15"/>
      <c r="F33" s="15"/>
      <c r="G33" s="15"/>
      <c r="H33" s="15"/>
      <c r="I33" s="7"/>
      <c r="J33" s="8"/>
    </row>
    <row r="34" spans="2:10" x14ac:dyDescent="0.25">
      <c r="B34" s="6"/>
      <c r="C34" s="7"/>
      <c r="D34" s="196" t="s">
        <v>21</v>
      </c>
      <c r="E34" s="197" t="s">
        <v>16</v>
      </c>
      <c r="F34" s="197"/>
      <c r="G34" s="197"/>
      <c r="H34" s="197"/>
      <c r="I34" s="7"/>
      <c r="J34" s="8"/>
    </row>
    <row r="35" spans="2:10" x14ac:dyDescent="0.25">
      <c r="B35" s="6"/>
      <c r="C35" s="7"/>
      <c r="D35" s="7"/>
      <c r="E35" s="7"/>
      <c r="F35" s="7"/>
      <c r="G35" s="7"/>
      <c r="H35" s="7"/>
      <c r="I35" s="7"/>
      <c r="J35" s="8"/>
    </row>
    <row r="36" spans="2:10" x14ac:dyDescent="0.25">
      <c r="B36" s="6"/>
      <c r="C36" s="7"/>
      <c r="D36" s="194" t="s">
        <v>22</v>
      </c>
      <c r="E36" s="195"/>
      <c r="F36" s="195"/>
      <c r="G36" s="195"/>
      <c r="H36" s="195"/>
      <c r="I36" s="7"/>
      <c r="J36" s="8"/>
    </row>
    <row r="37" spans="2:10" x14ac:dyDescent="0.25">
      <c r="B37" s="6"/>
      <c r="C37" s="7"/>
      <c r="D37" s="7"/>
      <c r="E37" s="7"/>
      <c r="F37" s="14"/>
      <c r="G37" s="7"/>
      <c r="H37" s="7"/>
      <c r="I37" s="7"/>
      <c r="J37" s="8"/>
    </row>
    <row r="38" spans="2:10" x14ac:dyDescent="0.25">
      <c r="B38" s="6"/>
      <c r="C38" s="7"/>
      <c r="D38" s="194" t="s">
        <v>1617</v>
      </c>
      <c r="E38" s="195"/>
      <c r="F38" s="195"/>
      <c r="G38" s="195"/>
      <c r="H38" s="195"/>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view="pageBreakPreview" topLeftCell="A22" zoomScale="60" zoomScaleNormal="85" workbookViewId="0">
      <selection activeCell="F48" sqref="F4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43891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2653.8085775500003</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0.181169</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2653.8085775500003</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2653.8085775500003</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19.086865</v>
      </c>
      <c r="D66" s="152">
        <v>10.23574765125594</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0.61355718999999997</v>
      </c>
      <c r="D70" s="148">
        <v>0.65944712999999999</v>
      </c>
      <c r="E70" s="21"/>
      <c r="F70" s="157">
        <f t="shared" ref="F70:F76" si="1">IF($C$77=0,"",IF(C70="[for completion]","",C70/$C$77))</f>
        <v>2.3119873648401457E-4</v>
      </c>
      <c r="G70" s="157">
        <f t="shared" ref="G70:G76" si="2">IF($D$66="ND2","ND2",IF(OR(D70="ND2",D70=""),"",D70/$D$77))</f>
        <v>2.4849084277540564E-4</v>
      </c>
      <c r="H70" s="23"/>
      <c r="L70" s="23"/>
      <c r="M70" s="23"/>
      <c r="N70" s="55"/>
    </row>
    <row r="71" spans="1:14" x14ac:dyDescent="0.25">
      <c r="A71" s="25" t="s">
        <v>113</v>
      </c>
      <c r="B71" s="138" t="s">
        <v>1639</v>
      </c>
      <c r="C71" s="148">
        <v>1.6864462600000001</v>
      </c>
      <c r="D71" s="148">
        <v>2.0542305399999998</v>
      </c>
      <c r="E71" s="21"/>
      <c r="F71" s="157">
        <f t="shared" si="1"/>
        <v>6.354815016676636E-4</v>
      </c>
      <c r="G71" s="157">
        <f t="shared" si="2"/>
        <v>7.7406884482092832E-4</v>
      </c>
      <c r="H71" s="23"/>
      <c r="L71" s="23"/>
      <c r="M71" s="23"/>
      <c r="N71" s="55"/>
    </row>
    <row r="72" spans="1:14" x14ac:dyDescent="0.25">
      <c r="A72" s="25" t="s">
        <v>114</v>
      </c>
      <c r="B72" s="137" t="s">
        <v>1640</v>
      </c>
      <c r="C72" s="148">
        <v>4.0181089600000002</v>
      </c>
      <c r="D72" s="148">
        <v>5.6606930899999996</v>
      </c>
      <c r="E72" s="21"/>
      <c r="F72" s="157">
        <f t="shared" si="1"/>
        <v>1.5140914811985137E-3</v>
      </c>
      <c r="G72" s="157">
        <f t="shared" si="2"/>
        <v>2.1330449897128448E-3</v>
      </c>
      <c r="H72" s="23"/>
      <c r="L72" s="23"/>
      <c r="M72" s="23"/>
      <c r="N72" s="55"/>
    </row>
    <row r="73" spans="1:14" x14ac:dyDescent="0.25">
      <c r="A73" s="25" t="s">
        <v>115</v>
      </c>
      <c r="B73" s="137" t="s">
        <v>1641</v>
      </c>
      <c r="C73" s="148">
        <v>7.06278775</v>
      </c>
      <c r="D73" s="148">
        <v>15.624138479999999</v>
      </c>
      <c r="E73" s="21"/>
      <c r="F73" s="157">
        <f t="shared" si="1"/>
        <v>2.6613779945350753E-3</v>
      </c>
      <c r="G73" s="157">
        <f t="shared" si="2"/>
        <v>5.8874398900406848E-3</v>
      </c>
      <c r="H73" s="23"/>
      <c r="L73" s="23"/>
      <c r="M73" s="23"/>
      <c r="N73" s="55"/>
    </row>
    <row r="74" spans="1:14" x14ac:dyDescent="0.25">
      <c r="A74" s="25" t="s">
        <v>116</v>
      </c>
      <c r="B74" s="137" t="s">
        <v>1642</v>
      </c>
      <c r="C74" s="148">
        <v>15.84240275</v>
      </c>
      <c r="D74" s="148">
        <v>44.938314349999999</v>
      </c>
      <c r="E74" s="21"/>
      <c r="F74" s="157">
        <f t="shared" si="1"/>
        <v>5.9696855621085261E-3</v>
      </c>
      <c r="G74" s="157">
        <f t="shared" si="2"/>
        <v>1.6933517635807444E-2</v>
      </c>
      <c r="H74" s="23"/>
      <c r="L74" s="23"/>
      <c r="M74" s="23"/>
      <c r="N74" s="55"/>
    </row>
    <row r="75" spans="1:14" x14ac:dyDescent="0.25">
      <c r="A75" s="25" t="s">
        <v>117</v>
      </c>
      <c r="B75" s="137" t="s">
        <v>1643</v>
      </c>
      <c r="C75" s="148">
        <v>240.38067067</v>
      </c>
      <c r="D75" s="148">
        <v>1733.8656647700002</v>
      </c>
      <c r="E75" s="21"/>
      <c r="F75" s="157">
        <f t="shared" si="1"/>
        <v>9.0579506262625689E-2</v>
      </c>
      <c r="G75" s="157">
        <f t="shared" si="2"/>
        <v>0.6533499361776528</v>
      </c>
      <c r="H75" s="23"/>
      <c r="L75" s="23"/>
      <c r="M75" s="23"/>
      <c r="N75" s="55"/>
    </row>
    <row r="76" spans="1:14" x14ac:dyDescent="0.25">
      <c r="A76" s="25" t="s">
        <v>118</v>
      </c>
      <c r="B76" s="137" t="s">
        <v>1644</v>
      </c>
      <c r="C76" s="148">
        <v>2384.2046039699999</v>
      </c>
      <c r="D76" s="148">
        <v>851.00608919000001</v>
      </c>
      <c r="E76" s="21"/>
      <c r="F76" s="157">
        <f t="shared" si="1"/>
        <v>0.89840865846138052</v>
      </c>
      <c r="G76" s="157">
        <f t="shared" si="2"/>
        <v>0.32067350161918989</v>
      </c>
      <c r="H76" s="23"/>
      <c r="L76" s="23"/>
      <c r="M76" s="23"/>
      <c r="N76" s="55"/>
    </row>
    <row r="77" spans="1:14" x14ac:dyDescent="0.25">
      <c r="A77" s="25" t="s">
        <v>119</v>
      </c>
      <c r="B77" s="59" t="s">
        <v>98</v>
      </c>
      <c r="C77" s="150">
        <f>SUM(C70:C76)</f>
        <v>2653.8085775499999</v>
      </c>
      <c r="D77" s="150">
        <f>SUM(D70:D76)</f>
        <v>2653.8085775500003</v>
      </c>
      <c r="E77" s="42"/>
      <c r="F77" s="158">
        <f>SUM(F70:F76)</f>
        <v>1</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7.2538920000000007E-2</v>
      </c>
      <c r="D79" s="150" t="str">
        <f>IF($D$66="ND2","ND2","")</f>
        <v/>
      </c>
      <c r="E79" s="42"/>
      <c r="F79" s="157">
        <f>IF($C$77=0,"",IF(C79="","",C79/$C$77))</f>
        <v>2.7333893112580128E-5</v>
      </c>
      <c r="G79" s="157" t="str">
        <f>IF($D$66="ND2","ND2",IF(OR(D79="ND2",D79=""),"",D79/$D$77))</f>
        <v/>
      </c>
      <c r="H79" s="23"/>
      <c r="L79" s="23"/>
      <c r="M79" s="23"/>
      <c r="N79" s="55"/>
    </row>
    <row r="80" spans="1:14" outlineLevel="1" x14ac:dyDescent="0.25">
      <c r="A80" s="25" t="s">
        <v>124</v>
      </c>
      <c r="B80" s="60" t="s">
        <v>125</v>
      </c>
      <c r="C80" s="150">
        <v>0.54101827000000002</v>
      </c>
      <c r="D80" s="150" t="str">
        <f>IF($D$66="ND2","ND2","")</f>
        <v/>
      </c>
      <c r="E80" s="42"/>
      <c r="F80" s="157">
        <f>IF($C$77=0,"",IF(C80="","",C80/$C$77))</f>
        <v>2.0386484337143446E-4</v>
      </c>
      <c r="G80" s="157" t="str">
        <f>IF($D$66="ND2","ND2",IF(OR(D80="ND2",D80=""),"",D80/$D$77))</f>
        <v/>
      </c>
      <c r="H80" s="23"/>
      <c r="L80" s="23"/>
      <c r="M80" s="23"/>
      <c r="N80" s="55"/>
    </row>
    <row r="81" spans="1:14" outlineLevel="1" x14ac:dyDescent="0.25">
      <c r="A81" s="25" t="s">
        <v>126</v>
      </c>
      <c r="B81" s="60" t="s">
        <v>127</v>
      </c>
      <c r="C81" s="150">
        <v>0.56036688000000001</v>
      </c>
      <c r="D81" s="150" t="str">
        <f>IF($D$66="ND2","ND2","")</f>
        <v/>
      </c>
      <c r="E81" s="42"/>
      <c r="F81" s="157">
        <f>IF($C$77=0,"",IF(C81="","",C81/$C$77))</f>
        <v>2.1115572718411046E-4</v>
      </c>
      <c r="G81" s="157" t="str">
        <f>IF($D$66="ND2","ND2",IF(OR(D81="ND2",D81=""),"",D81/$D$77))</f>
        <v/>
      </c>
      <c r="H81" s="23"/>
      <c r="L81" s="23"/>
      <c r="M81" s="23"/>
      <c r="N81" s="55"/>
    </row>
    <row r="82" spans="1:14" outlineLevel="1" x14ac:dyDescent="0.25">
      <c r="A82" s="25" t="s">
        <v>128</v>
      </c>
      <c r="B82" s="60" t="s">
        <v>129</v>
      </c>
      <c r="C82" s="150">
        <v>1.12607938</v>
      </c>
      <c r="D82" s="150" t="str">
        <f>IF($D$66="ND2","ND2","")</f>
        <v/>
      </c>
      <c r="E82" s="42"/>
      <c r="F82" s="157">
        <f>IF($C$77=0,"",IF(C82="","",C82/$C$77))</f>
        <v>4.2432577448355306E-4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3.6017999999999999</v>
      </c>
      <c r="D89" s="152">
        <v>3.6017999999999999</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c r="D95" s="148" t="str">
        <f t="shared" si="3"/>
        <v/>
      </c>
      <c r="E95" s="21"/>
      <c r="F95" s="157" t="str">
        <f t="shared" si="4"/>
        <v/>
      </c>
      <c r="G95" s="157" t="str">
        <f t="shared" si="5"/>
        <v/>
      </c>
      <c r="H95" s="23"/>
      <c r="L95" s="23"/>
      <c r="M95" s="23"/>
      <c r="N95" s="55"/>
    </row>
    <row r="96" spans="1:14" x14ac:dyDescent="0.25">
      <c r="A96" s="25" t="s">
        <v>143</v>
      </c>
      <c r="B96" s="138" t="s">
        <v>1641</v>
      </c>
      <c r="C96" s="148">
        <v>500</v>
      </c>
      <c r="D96" s="148" t="str">
        <f t="shared" si="3"/>
        <v/>
      </c>
      <c r="E96" s="21"/>
      <c r="F96" s="157">
        <f t="shared" si="4"/>
        <v>0.22222222222222221</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c r="D102" s="150" t="str">
        <f>IF($D$89="ND2","ND2","")</f>
        <v/>
      </c>
      <c r="E102" s="42"/>
      <c r="F102" s="157" t="str">
        <f>IF($C$100=0,"",IF(C102="","",IF(C102="","",C102/$C$100)))</f>
        <v/>
      </c>
      <c r="G102" s="157" t="str">
        <f>IF($D$100=0,"",IF(D102="","",IF(D102="","",D102/$D$100)))</f>
        <v/>
      </c>
      <c r="H102" s="23"/>
      <c r="L102" s="23"/>
      <c r="M102" s="23"/>
    </row>
    <row r="103" spans="1:14" outlineLevel="1" x14ac:dyDescent="0.25">
      <c r="A103" s="25" t="s">
        <v>150</v>
      </c>
      <c r="B103" s="60" t="s">
        <v>125</v>
      </c>
      <c r="C103" s="150">
        <v>750</v>
      </c>
      <c r="D103" s="150" t="str">
        <f>IF($D$89="ND2","ND2","")</f>
        <v/>
      </c>
      <c r="E103" s="42"/>
      <c r="F103" s="157">
        <f>IF($C$100=0,"",IF(C103="","",IF(C103="","",C103/$C$100)))</f>
        <v>0.33333333333333331</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2653.8085775500003</v>
      </c>
      <c r="D112" s="148">
        <v>2653.8085775500003</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2653.8085775500003</v>
      </c>
      <c r="D129" s="148">
        <f>SUM(D112:D128)</f>
        <v>2653.8085775500003</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9.8482708900000002</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9.8482708900000002</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9.8482708900000002</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9.8482708900000002</v>
      </c>
      <c r="E207" s="53"/>
      <c r="F207" s="157">
        <f>SUM(F193:F196)</f>
        <v>1</v>
      </c>
      <c r="G207" s="53"/>
      <c r="H207" s="23"/>
      <c r="L207" s="23"/>
      <c r="M207" s="23"/>
      <c r="N207" s="55"/>
    </row>
    <row r="208" spans="1:14" x14ac:dyDescent="0.25">
      <c r="A208" s="25" t="s">
        <v>281</v>
      </c>
      <c r="B208" s="59" t="s">
        <v>98</v>
      </c>
      <c r="C208" s="150">
        <f>SUM(C193:C206)</f>
        <v>9.8482708900000002</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topLeftCell="A379" zoomScale="60" zoomScaleNormal="80" workbookViewId="0">
      <selection activeCell="A10" sqref="A10"/>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2653.8085775499999</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2653.8085775499999</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16001</v>
      </c>
      <c r="D28" s="108" t="str">
        <f>IF(C28="","","ND2")</f>
        <v>ND2</v>
      </c>
      <c r="F28" s="169">
        <f>IF(C28=0,"",IF(C28="","",C28))</f>
        <v>16001</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2.5999999999999999E-3</v>
      </c>
      <c r="D36" s="140" t="str">
        <f>IF(C36="","","ND2")</f>
        <v>ND2</v>
      </c>
      <c r="E36" s="168"/>
      <c r="F36" s="140">
        <f>IF(C36=0,"",C36)</f>
        <v>2.5999999999999999E-3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4.0403500000000002E-2</v>
      </c>
      <c r="D99" s="140" t="str">
        <f t="shared" ref="D99:D111" si="1">IF(C99="","","ND2")</f>
        <v>ND2</v>
      </c>
      <c r="E99" s="140"/>
      <c r="F99" s="140">
        <f t="shared" ref="F99:F111" si="2">IF(C99="","",C99)</f>
        <v>4.0403500000000002E-2</v>
      </c>
      <c r="G99" s="108"/>
    </row>
    <row r="100" spans="1:7" x14ac:dyDescent="0.25">
      <c r="A100" s="108" t="s">
        <v>593</v>
      </c>
      <c r="B100" s="127" t="s">
        <v>1715</v>
      </c>
      <c r="C100" s="140">
        <v>4.2898020000000002E-2</v>
      </c>
      <c r="D100" s="140" t="str">
        <f t="shared" si="1"/>
        <v>ND2</v>
      </c>
      <c r="E100" s="140"/>
      <c r="F100" s="140">
        <f t="shared" si="2"/>
        <v>4.2898020000000002E-2</v>
      </c>
      <c r="G100" s="108"/>
    </row>
    <row r="101" spans="1:7" x14ac:dyDescent="0.25">
      <c r="A101" s="108" t="s">
        <v>594</v>
      </c>
      <c r="B101" s="127" t="s">
        <v>1716</v>
      </c>
      <c r="C101" s="140">
        <v>3.7357679999999997E-2</v>
      </c>
      <c r="D101" s="140" t="str">
        <f t="shared" si="1"/>
        <v>ND2</v>
      </c>
      <c r="E101" s="140"/>
      <c r="F101" s="140">
        <f t="shared" si="2"/>
        <v>3.7357679999999997E-2</v>
      </c>
      <c r="G101" s="108"/>
    </row>
    <row r="102" spans="1:7" x14ac:dyDescent="0.25">
      <c r="A102" s="108" t="s">
        <v>595</v>
      </c>
      <c r="B102" s="127" t="s">
        <v>1717</v>
      </c>
      <c r="C102" s="140">
        <v>8.4396189999999996E-2</v>
      </c>
      <c r="D102" s="140" t="str">
        <f t="shared" si="1"/>
        <v>ND2</v>
      </c>
      <c r="E102" s="140"/>
      <c r="F102" s="140">
        <f t="shared" si="2"/>
        <v>8.4396189999999996E-2</v>
      </c>
      <c r="G102" s="108"/>
    </row>
    <row r="103" spans="1:7" x14ac:dyDescent="0.25">
      <c r="A103" s="108" t="s">
        <v>596</v>
      </c>
      <c r="B103" s="127" t="s">
        <v>1718</v>
      </c>
      <c r="C103" s="140">
        <v>0.12910542999999999</v>
      </c>
      <c r="D103" s="140" t="str">
        <f t="shared" si="1"/>
        <v>ND2</v>
      </c>
      <c r="E103" s="140"/>
      <c r="F103" s="140">
        <f t="shared" si="2"/>
        <v>0.12910542999999999</v>
      </c>
      <c r="G103" s="108"/>
    </row>
    <row r="104" spans="1:7" x14ac:dyDescent="0.25">
      <c r="A104" s="108" t="s">
        <v>597</v>
      </c>
      <c r="B104" s="127" t="s">
        <v>1719</v>
      </c>
      <c r="C104" s="140">
        <v>0.13025744</v>
      </c>
      <c r="D104" s="140" t="str">
        <f t="shared" si="1"/>
        <v>ND2</v>
      </c>
      <c r="E104" s="140"/>
      <c r="F104" s="140">
        <f t="shared" si="2"/>
        <v>0.13025744</v>
      </c>
      <c r="G104" s="108"/>
    </row>
    <row r="105" spans="1:7" x14ac:dyDescent="0.25">
      <c r="A105" s="108" t="s">
        <v>598</v>
      </c>
      <c r="B105" s="127" t="s">
        <v>1720</v>
      </c>
      <c r="C105" s="140">
        <v>0.20222223</v>
      </c>
      <c r="D105" s="140" t="str">
        <f t="shared" si="1"/>
        <v>ND2</v>
      </c>
      <c r="E105" s="140"/>
      <c r="F105" s="140">
        <f t="shared" si="2"/>
        <v>0.20222223</v>
      </c>
      <c r="G105" s="108"/>
    </row>
    <row r="106" spans="1:7" x14ac:dyDescent="0.25">
      <c r="A106" s="108" t="s">
        <v>599</v>
      </c>
      <c r="B106" s="127" t="s">
        <v>1721</v>
      </c>
      <c r="C106" s="140">
        <v>2.9301939999999999E-2</v>
      </c>
      <c r="D106" s="140" t="str">
        <f t="shared" si="1"/>
        <v>ND2</v>
      </c>
      <c r="E106" s="140"/>
      <c r="F106" s="140">
        <f t="shared" si="2"/>
        <v>2.9301939999999999E-2</v>
      </c>
      <c r="G106" s="108"/>
    </row>
    <row r="107" spans="1:7" x14ac:dyDescent="0.25">
      <c r="A107" s="108" t="s">
        <v>600</v>
      </c>
      <c r="B107" s="127" t="s">
        <v>1722</v>
      </c>
      <c r="C107" s="140">
        <v>0.14256157</v>
      </c>
      <c r="D107" s="140" t="str">
        <f t="shared" si="1"/>
        <v>ND2</v>
      </c>
      <c r="E107" s="140"/>
      <c r="F107" s="140">
        <f t="shared" si="2"/>
        <v>0.14256157</v>
      </c>
      <c r="G107" s="108"/>
    </row>
    <row r="108" spans="1:7" x14ac:dyDescent="0.25">
      <c r="A108" s="108" t="s">
        <v>601</v>
      </c>
      <c r="B108" s="127" t="s">
        <v>1723</v>
      </c>
      <c r="C108" s="140">
        <v>8.1281809999999996E-2</v>
      </c>
      <c r="D108" s="140" t="str">
        <f t="shared" si="1"/>
        <v>ND2</v>
      </c>
      <c r="E108" s="140"/>
      <c r="F108" s="140">
        <f t="shared" si="2"/>
        <v>8.1281809999999996E-2</v>
      </c>
      <c r="G108" s="108"/>
    </row>
    <row r="109" spans="1:7" x14ac:dyDescent="0.25">
      <c r="A109" s="108" t="s">
        <v>602</v>
      </c>
      <c r="B109" s="127" t="s">
        <v>1724</v>
      </c>
      <c r="C109" s="140">
        <v>5.9417159999999997E-2</v>
      </c>
      <c r="D109" s="140" t="str">
        <f t="shared" si="1"/>
        <v>ND2</v>
      </c>
      <c r="E109" s="140"/>
      <c r="F109" s="140">
        <f t="shared" si="2"/>
        <v>5.9417159999999997E-2</v>
      </c>
      <c r="G109" s="108"/>
    </row>
    <row r="110" spans="1:7" x14ac:dyDescent="0.25">
      <c r="A110" s="108" t="s">
        <v>603</v>
      </c>
      <c r="B110" s="127" t="s">
        <v>1725</v>
      </c>
      <c r="C110" s="140">
        <v>2.0797010000000001E-2</v>
      </c>
      <c r="D110" s="140" t="str">
        <f t="shared" si="1"/>
        <v>ND2</v>
      </c>
      <c r="E110" s="140"/>
      <c r="F110" s="140">
        <f t="shared" si="2"/>
        <v>2.0797010000000001E-2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0.95235013000000002</v>
      </c>
      <c r="D150" s="140" t="str">
        <f>IF(C150="","","ND2")</f>
        <v>ND2</v>
      </c>
      <c r="E150" s="141"/>
      <c r="F150" s="140">
        <f>IF(C150="","",C150)</f>
        <v>0.95235013000000002</v>
      </c>
    </row>
    <row r="151" spans="1:7" x14ac:dyDescent="0.25">
      <c r="A151" s="108" t="s">
        <v>626</v>
      </c>
      <c r="B151" s="108" t="s">
        <v>1728</v>
      </c>
      <c r="C151" s="140">
        <v>4.7649869999999997E-2</v>
      </c>
      <c r="D151" s="140" t="str">
        <f>IF(C151="","","ND2")</f>
        <v>ND2</v>
      </c>
      <c r="E151" s="141"/>
      <c r="F151" s="140">
        <f>IF(C151="","",C151)</f>
        <v>4.7649869999999997E-2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0.34555941000000001</v>
      </c>
      <c r="D160" s="140" t="str">
        <f>IF(C160="","","ND2")</f>
        <v>ND2</v>
      </c>
      <c r="E160" s="141"/>
      <c r="F160" s="140">
        <f>IF(C160="","",C160)</f>
        <v>0.34555941000000001</v>
      </c>
    </row>
    <row r="161" spans="1:7" x14ac:dyDescent="0.25">
      <c r="A161" s="108" t="s">
        <v>638</v>
      </c>
      <c r="B161" s="108" t="s">
        <v>639</v>
      </c>
      <c r="C161" s="140">
        <v>0.65444058999999999</v>
      </c>
      <c r="D161" s="140" t="str">
        <f>IF(C161="","","ND2")</f>
        <v>ND2</v>
      </c>
      <c r="E161" s="141"/>
      <c r="F161" s="140">
        <f>IF(C161="","",C161)</f>
        <v>0.65444058999999999</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7.2951600000000002E-3</v>
      </c>
      <c r="D170" s="140" t="str">
        <f>IF(C170="","","ND2")</f>
        <v>ND2</v>
      </c>
      <c r="E170" s="141"/>
      <c r="F170" s="140">
        <f>IF(C170="","",C170)</f>
        <v>7.2951600000000002E-3</v>
      </c>
    </row>
    <row r="171" spans="1:7" x14ac:dyDescent="0.25">
      <c r="A171" s="108" t="s">
        <v>650</v>
      </c>
      <c r="B171" s="128" t="s">
        <v>1731</v>
      </c>
      <c r="C171" s="140">
        <v>4.14095E-3</v>
      </c>
      <c r="D171" s="140" t="str">
        <f>IF(C171="","","ND2")</f>
        <v>ND2</v>
      </c>
      <c r="E171" s="141"/>
      <c r="F171" s="140">
        <f>IF(C171="","",C171)</f>
        <v>4.14095E-3</v>
      </c>
    </row>
    <row r="172" spans="1:7" x14ac:dyDescent="0.25">
      <c r="A172" s="108" t="s">
        <v>652</v>
      </c>
      <c r="B172" s="128" t="s">
        <v>1732</v>
      </c>
      <c r="C172" s="140">
        <v>0.11139693000000001</v>
      </c>
      <c r="D172" s="140" t="str">
        <f>IF(C172="","","ND2")</f>
        <v>ND2</v>
      </c>
      <c r="E172" s="140"/>
      <c r="F172" s="140">
        <f>IF(C172="","",C172)</f>
        <v>0.11139693000000001</v>
      </c>
    </row>
    <row r="173" spans="1:7" x14ac:dyDescent="0.25">
      <c r="A173" s="108" t="s">
        <v>654</v>
      </c>
      <c r="B173" s="128" t="s">
        <v>1733</v>
      </c>
      <c r="C173" s="140">
        <v>0.33050357000000002</v>
      </c>
      <c r="D173" s="140" t="str">
        <f>IF(C173="","","ND2")</f>
        <v>ND2</v>
      </c>
      <c r="E173" s="140"/>
      <c r="F173" s="140">
        <f>IF(C173="","",C173)</f>
        <v>0.33050357000000002</v>
      </c>
    </row>
    <row r="174" spans="1:7" x14ac:dyDescent="0.25">
      <c r="A174" s="108" t="s">
        <v>656</v>
      </c>
      <c r="B174" s="128" t="s">
        <v>1734</v>
      </c>
      <c r="C174" s="140">
        <v>0.54666338000000003</v>
      </c>
      <c r="D174" s="140" t="str">
        <f>IF(C174="","","ND2")</f>
        <v>ND2</v>
      </c>
      <c r="E174" s="140"/>
      <c r="F174" s="140">
        <f>IF(C174="","",C174)</f>
        <v>0.54666338000000003</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3.2131999999999999E-4</v>
      </c>
      <c r="D180" s="140" t="str">
        <f>IF(C180="","","ND2")</f>
        <v>ND2</v>
      </c>
      <c r="E180" s="141"/>
      <c r="F180" s="140">
        <f>IF(C180="","",C180)</f>
        <v>3.2131999999999999E-4</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165.85267030498093</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2.0623818100000002</v>
      </c>
      <c r="D190" s="169">
        <v>132</v>
      </c>
      <c r="E190" s="133"/>
      <c r="F190" s="165">
        <f t="shared" ref="F190:F213" si="3">IF($C$214=0,"",IF(C190="[for completion]","",IF(C190="","",C190/$C$214)))</f>
        <v>7.7714038135485801E-4</v>
      </c>
      <c r="G190" s="165">
        <f t="shared" ref="G190:G213" si="4">IF($D$214=0,"",IF(D190="[for completion]","",IF(D190="","",D190/$D$214)))</f>
        <v>8.2494844072245489E-3</v>
      </c>
    </row>
    <row r="191" spans="1:7" x14ac:dyDescent="0.25">
      <c r="A191" s="108" t="s">
        <v>677</v>
      </c>
      <c r="B191" s="127" t="s">
        <v>1736</v>
      </c>
      <c r="C191" s="166">
        <v>15.769910550000001</v>
      </c>
      <c r="D191" s="169">
        <v>398</v>
      </c>
      <c r="E191" s="133"/>
      <c r="F191" s="165">
        <f t="shared" si="3"/>
        <v>5.9423692738828984E-3</v>
      </c>
      <c r="G191" s="165">
        <f t="shared" si="4"/>
        <v>2.4873445409661896E-2</v>
      </c>
    </row>
    <row r="192" spans="1:7" x14ac:dyDescent="0.25">
      <c r="A192" s="108" t="s">
        <v>678</v>
      </c>
      <c r="B192" s="127" t="s">
        <v>1737</v>
      </c>
      <c r="C192" s="166">
        <v>41.349744999999999</v>
      </c>
      <c r="D192" s="169">
        <v>641</v>
      </c>
      <c r="E192" s="133"/>
      <c r="F192" s="165">
        <f t="shared" si="3"/>
        <v>1.5581283951600664E-2</v>
      </c>
      <c r="G192" s="165">
        <f t="shared" si="4"/>
        <v>4.0059996250234362E-2</v>
      </c>
    </row>
    <row r="193" spans="1:7" x14ac:dyDescent="0.25">
      <c r="A193" s="108" t="s">
        <v>679</v>
      </c>
      <c r="B193" s="127" t="s">
        <v>1738</v>
      </c>
      <c r="C193" s="166">
        <v>110.06573413</v>
      </c>
      <c r="D193" s="169">
        <v>1239</v>
      </c>
      <c r="E193" s="133"/>
      <c r="F193" s="165">
        <f t="shared" si="3"/>
        <v>4.1474631991585784E-2</v>
      </c>
      <c r="G193" s="165">
        <f t="shared" si="4"/>
        <v>7.7432660458721325E-2</v>
      </c>
    </row>
    <row r="194" spans="1:7" x14ac:dyDescent="0.25">
      <c r="A194" s="108" t="s">
        <v>680</v>
      </c>
      <c r="B194" s="127" t="s">
        <v>1739</v>
      </c>
      <c r="C194" s="166">
        <v>579.35371893000001</v>
      </c>
      <c r="D194" s="169">
        <v>4560</v>
      </c>
      <c r="E194" s="133"/>
      <c r="F194" s="165">
        <f t="shared" si="3"/>
        <v>0.21831028953296255</v>
      </c>
      <c r="G194" s="165">
        <f t="shared" si="4"/>
        <v>0.28498218861321167</v>
      </c>
    </row>
    <row r="195" spans="1:7" x14ac:dyDescent="0.25">
      <c r="A195" s="108" t="s">
        <v>681</v>
      </c>
      <c r="B195" s="127" t="s">
        <v>1740</v>
      </c>
      <c r="C195" s="166">
        <v>826.94341236000002</v>
      </c>
      <c r="D195" s="169">
        <v>4759</v>
      </c>
      <c r="E195" s="133"/>
      <c r="F195" s="165">
        <f t="shared" si="3"/>
        <v>0.31160627761759496</v>
      </c>
      <c r="G195" s="165">
        <f t="shared" si="4"/>
        <v>0.2974189113180426</v>
      </c>
    </row>
    <row r="196" spans="1:7" x14ac:dyDescent="0.25">
      <c r="A196" s="108" t="s">
        <v>682</v>
      </c>
      <c r="B196" s="127" t="s">
        <v>1741</v>
      </c>
      <c r="C196" s="166">
        <v>635.33107920999998</v>
      </c>
      <c r="D196" s="169">
        <v>2887</v>
      </c>
      <c r="E196" s="133"/>
      <c r="F196" s="165">
        <f t="shared" si="3"/>
        <v>0.23940350656208165</v>
      </c>
      <c r="G196" s="165">
        <f t="shared" si="4"/>
        <v>0.18042622336103994</v>
      </c>
    </row>
    <row r="197" spans="1:7" x14ac:dyDescent="0.25">
      <c r="A197" s="108" t="s">
        <v>683</v>
      </c>
      <c r="B197" s="127" t="s">
        <v>1742</v>
      </c>
      <c r="C197" s="166">
        <v>213.64968239000001</v>
      </c>
      <c r="D197" s="169">
        <v>789</v>
      </c>
      <c r="E197" s="133"/>
      <c r="F197" s="165">
        <f t="shared" si="3"/>
        <v>8.0506817333163394E-2</v>
      </c>
      <c r="G197" s="165">
        <f t="shared" si="4"/>
        <v>4.9309418161364915E-2</v>
      </c>
    </row>
    <row r="198" spans="1:7" x14ac:dyDescent="0.25">
      <c r="A198" s="108" t="s">
        <v>684</v>
      </c>
      <c r="B198" s="127" t="s">
        <v>1743</v>
      </c>
      <c r="C198" s="166">
        <v>87.247877149999994</v>
      </c>
      <c r="D198" s="169">
        <v>271</v>
      </c>
      <c r="E198" s="133"/>
      <c r="F198" s="165">
        <f t="shared" si="3"/>
        <v>3.2876477183801767E-2</v>
      </c>
      <c r="G198" s="165">
        <f t="shared" si="4"/>
        <v>1.6936441472407974E-2</v>
      </c>
    </row>
    <row r="199" spans="1:7" x14ac:dyDescent="0.25">
      <c r="A199" s="108" t="s">
        <v>685</v>
      </c>
      <c r="B199" s="127" t="s">
        <v>1744</v>
      </c>
      <c r="C199" s="166">
        <v>52.759321900000003</v>
      </c>
      <c r="D199" s="169">
        <v>142</v>
      </c>
      <c r="E199" s="127"/>
      <c r="F199" s="165">
        <f t="shared" si="3"/>
        <v>1.9880605687358013E-2</v>
      </c>
      <c r="G199" s="165">
        <f t="shared" si="4"/>
        <v>8.874445347165803E-3</v>
      </c>
    </row>
    <row r="200" spans="1:7" x14ac:dyDescent="0.25">
      <c r="A200" s="108" t="s">
        <v>686</v>
      </c>
      <c r="B200" s="127" t="s">
        <v>1745</v>
      </c>
      <c r="C200" s="166">
        <v>29.83233547</v>
      </c>
      <c r="D200" s="169">
        <v>71</v>
      </c>
      <c r="E200" s="127"/>
      <c r="F200" s="165">
        <f t="shared" si="3"/>
        <v>1.1241329055293528E-2</v>
      </c>
      <c r="G200" s="165">
        <f t="shared" si="4"/>
        <v>4.4372226735829015E-3</v>
      </c>
    </row>
    <row r="201" spans="1:7" x14ac:dyDescent="0.25">
      <c r="A201" s="108" t="s">
        <v>687</v>
      </c>
      <c r="B201" s="127" t="s">
        <v>1746</v>
      </c>
      <c r="C201" s="166">
        <v>22.168282300000001</v>
      </c>
      <c r="D201" s="169">
        <v>47</v>
      </c>
      <c r="E201" s="127"/>
      <c r="F201" s="165">
        <f t="shared" si="3"/>
        <v>8.3533840713054721E-3</v>
      </c>
      <c r="G201" s="165">
        <f t="shared" si="4"/>
        <v>2.9373164177238921E-3</v>
      </c>
    </row>
    <row r="202" spans="1:7" x14ac:dyDescent="0.25">
      <c r="A202" s="108" t="s">
        <v>688</v>
      </c>
      <c r="B202" s="127" t="s">
        <v>1747</v>
      </c>
      <c r="C202" s="166">
        <v>14.107849180000001</v>
      </c>
      <c r="D202" s="169">
        <v>27</v>
      </c>
      <c r="E202" s="127"/>
      <c r="F202" s="165">
        <f t="shared" si="3"/>
        <v>5.3160764115942338E-3</v>
      </c>
      <c r="G202" s="165">
        <f t="shared" si="4"/>
        <v>1.687394537841385E-3</v>
      </c>
    </row>
    <row r="203" spans="1:7" x14ac:dyDescent="0.25">
      <c r="A203" s="108" t="s">
        <v>689</v>
      </c>
      <c r="B203" s="127" t="s">
        <v>1748</v>
      </c>
      <c r="C203" s="166">
        <v>13.07440547</v>
      </c>
      <c r="D203" s="169">
        <v>23</v>
      </c>
      <c r="E203" s="127"/>
      <c r="F203" s="165">
        <f t="shared" si="3"/>
        <v>4.9266573258536644E-3</v>
      </c>
      <c r="G203" s="165">
        <f t="shared" si="4"/>
        <v>1.4374101618648836E-3</v>
      </c>
    </row>
    <row r="204" spans="1:7" x14ac:dyDescent="0.25">
      <c r="A204" s="108" t="s">
        <v>690</v>
      </c>
      <c r="B204" s="127" t="s">
        <v>1749</v>
      </c>
      <c r="C204" s="166">
        <v>5.0386312100000001</v>
      </c>
      <c r="D204" s="169">
        <v>8</v>
      </c>
      <c r="E204" s="127"/>
      <c r="F204" s="165">
        <f t="shared" si="3"/>
        <v>1.8986415420556338E-3</v>
      </c>
      <c r="G204" s="165">
        <f t="shared" si="4"/>
        <v>4.9996875195300295E-4</v>
      </c>
    </row>
    <row r="205" spans="1:7" x14ac:dyDescent="0.25">
      <c r="A205" s="108" t="s">
        <v>691</v>
      </c>
      <c r="B205" s="127" t="s">
        <v>1750</v>
      </c>
      <c r="C205" s="166">
        <v>2.0612173600000001</v>
      </c>
      <c r="D205" s="169">
        <v>3</v>
      </c>
      <c r="F205" s="165">
        <f t="shared" si="3"/>
        <v>7.767015968811583E-4</v>
      </c>
      <c r="G205" s="165">
        <f t="shared" si="4"/>
        <v>1.8748828198237609E-4</v>
      </c>
    </row>
    <row r="206" spans="1:7" x14ac:dyDescent="0.25">
      <c r="A206" s="108" t="s">
        <v>692</v>
      </c>
      <c r="B206" s="127" t="s">
        <v>1751</v>
      </c>
      <c r="C206" s="166">
        <v>1.45702927</v>
      </c>
      <c r="D206" s="169">
        <v>2</v>
      </c>
      <c r="E206" s="122"/>
      <c r="F206" s="165">
        <f t="shared" si="3"/>
        <v>5.4903329589247609E-4</v>
      </c>
      <c r="G206" s="165">
        <f t="shared" si="4"/>
        <v>1.2499218798825074E-4</v>
      </c>
    </row>
    <row r="207" spans="1:7" x14ac:dyDescent="0.25">
      <c r="A207" s="108" t="s">
        <v>693</v>
      </c>
      <c r="B207" s="127" t="s">
        <v>1752</v>
      </c>
      <c r="C207" s="166">
        <v>1.5359638600000001</v>
      </c>
      <c r="D207" s="169">
        <v>2</v>
      </c>
      <c r="E207" s="122"/>
      <c r="F207" s="165">
        <f t="shared" si="3"/>
        <v>5.7877718573733918E-4</v>
      </c>
      <c r="G207" s="165">
        <f t="shared" si="4"/>
        <v>1.2499218798825074E-4</v>
      </c>
    </row>
    <row r="208" spans="1:7" x14ac:dyDescent="0.25">
      <c r="A208" s="108" t="s">
        <v>694</v>
      </c>
      <c r="B208" s="127" t="s">
        <v>1753</v>
      </c>
      <c r="C208" s="166">
        <v>0</v>
      </c>
      <c r="D208" s="169">
        <v>0</v>
      </c>
      <c r="E208" s="122"/>
      <c r="F208" s="165">
        <f t="shared" si="3"/>
        <v>0</v>
      </c>
      <c r="G208" s="165">
        <f t="shared" si="4"/>
        <v>0</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2653.8085775499999</v>
      </c>
      <c r="D214" s="170">
        <f>SUM(D190:D213)</f>
        <v>16001</v>
      </c>
      <c r="E214" s="122"/>
      <c r="F214" s="171">
        <f>SUM(F190:F213)</f>
        <v>0.99999999999999989</v>
      </c>
      <c r="G214" s="171">
        <f>SUM(G190:G213)</f>
        <v>1</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0.76578382</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128.46760484000001</v>
      </c>
      <c r="D219" s="169">
        <v>1628</v>
      </c>
      <c r="F219" s="165">
        <f t="shared" ref="F219:F226" si="5">IF($C$227=0,"",IF(C219="[for completion]","",C219/$C$227))</f>
        <v>4.8408768411850364E-2</v>
      </c>
      <c r="G219" s="165">
        <f t="shared" ref="G219:G226" si="6">IF($D$227=0,"",IF(D219="[for completion]","",D219/$D$227))</f>
        <v>0.1017436410224361</v>
      </c>
    </row>
    <row r="220" spans="1:7" x14ac:dyDescent="0.25">
      <c r="A220" s="108" t="s">
        <v>707</v>
      </c>
      <c r="B220" s="108" t="s">
        <v>1759</v>
      </c>
      <c r="C220" s="166">
        <v>153.74999625999999</v>
      </c>
      <c r="D220" s="169">
        <v>1159</v>
      </c>
      <c r="F220" s="165">
        <f t="shared" si="5"/>
        <v>5.7935601520265716E-2</v>
      </c>
      <c r="G220" s="165">
        <f t="shared" si="6"/>
        <v>7.2432972939191306E-2</v>
      </c>
    </row>
    <row r="221" spans="1:7" x14ac:dyDescent="0.25">
      <c r="A221" s="108" t="s">
        <v>709</v>
      </c>
      <c r="B221" s="108" t="s">
        <v>1760</v>
      </c>
      <c r="C221" s="166">
        <v>219.24502645000001</v>
      </c>
      <c r="D221" s="169">
        <v>1376</v>
      </c>
      <c r="F221" s="165">
        <f t="shared" si="5"/>
        <v>8.2615237702037769E-2</v>
      </c>
      <c r="G221" s="165">
        <f t="shared" si="6"/>
        <v>8.5994625335916508E-2</v>
      </c>
    </row>
    <row r="222" spans="1:7" x14ac:dyDescent="0.25">
      <c r="A222" s="108" t="s">
        <v>711</v>
      </c>
      <c r="B222" s="108" t="s">
        <v>1761</v>
      </c>
      <c r="C222" s="166">
        <v>334.10725265999997</v>
      </c>
      <c r="D222" s="169">
        <v>1877</v>
      </c>
      <c r="F222" s="165">
        <f t="shared" si="5"/>
        <v>0.12589726911217095</v>
      </c>
      <c r="G222" s="165">
        <f t="shared" si="6"/>
        <v>0.11730516842697332</v>
      </c>
    </row>
    <row r="223" spans="1:7" x14ac:dyDescent="0.25">
      <c r="A223" s="108" t="s">
        <v>713</v>
      </c>
      <c r="B223" s="108" t="s">
        <v>1762</v>
      </c>
      <c r="C223" s="166">
        <v>436.35996777999998</v>
      </c>
      <c r="D223" s="169">
        <v>2446</v>
      </c>
      <c r="F223" s="165">
        <f t="shared" si="5"/>
        <v>0.16442782326932115</v>
      </c>
      <c r="G223" s="165">
        <f t="shared" si="6"/>
        <v>0.15286544590963064</v>
      </c>
    </row>
    <row r="224" spans="1:7" x14ac:dyDescent="0.25">
      <c r="A224" s="108" t="s">
        <v>715</v>
      </c>
      <c r="B224" s="108" t="s">
        <v>1763</v>
      </c>
      <c r="C224" s="166">
        <v>533.08940640000003</v>
      </c>
      <c r="D224" s="169">
        <v>2953</v>
      </c>
      <c r="F224" s="165">
        <f t="shared" si="5"/>
        <v>0.2008771133342816</v>
      </c>
      <c r="G224" s="165">
        <f t="shared" si="6"/>
        <v>0.1845509655646522</v>
      </c>
    </row>
    <row r="225" spans="1:7" x14ac:dyDescent="0.25">
      <c r="A225" s="108" t="s">
        <v>717</v>
      </c>
      <c r="B225" s="108" t="s">
        <v>1764</v>
      </c>
      <c r="C225" s="166">
        <v>827.4853766</v>
      </c>
      <c r="D225" s="169">
        <v>4445</v>
      </c>
      <c r="F225" s="165">
        <f t="shared" si="5"/>
        <v>0.31181049891847723</v>
      </c>
      <c r="G225" s="165">
        <f t="shared" si="6"/>
        <v>0.27779513780388726</v>
      </c>
    </row>
    <row r="226" spans="1:7" x14ac:dyDescent="0.25">
      <c r="A226" s="108" t="s">
        <v>719</v>
      </c>
      <c r="B226" s="108" t="s">
        <v>1765</v>
      </c>
      <c r="C226" s="166">
        <v>21.30394656</v>
      </c>
      <c r="D226" s="169">
        <v>117</v>
      </c>
      <c r="F226" s="165">
        <f t="shared" si="5"/>
        <v>8.0276877315951078E-3</v>
      </c>
      <c r="G226" s="165">
        <f t="shared" si="6"/>
        <v>7.3120429973126677E-3</v>
      </c>
    </row>
    <row r="227" spans="1:7" x14ac:dyDescent="0.25">
      <c r="A227" s="108" t="s">
        <v>721</v>
      </c>
      <c r="B227" s="136" t="s">
        <v>98</v>
      </c>
      <c r="C227" s="166">
        <f>SUM(C219:C226)</f>
        <v>2653.8085775500003</v>
      </c>
      <c r="D227" s="169">
        <f>SUM(D219:D226)</f>
        <v>16001</v>
      </c>
      <c r="F227" s="140">
        <f>SUM(F219:F226)</f>
        <v>0.99999999999999989</v>
      </c>
      <c r="G227" s="140">
        <f>SUM(G219:G226)</f>
        <v>1</v>
      </c>
    </row>
    <row r="228" spans="1:7" outlineLevel="1" x14ac:dyDescent="0.25">
      <c r="A228" s="108" t="s">
        <v>722</v>
      </c>
      <c r="B228" s="123" t="s">
        <v>1766</v>
      </c>
      <c r="C228" s="166">
        <v>18.39520667</v>
      </c>
      <c r="D228" s="169">
        <v>101</v>
      </c>
      <c r="F228" s="165">
        <f t="shared" ref="F228:F233" si="7">IF($C$227=0,"",IF(C228="[for completion]","",C228/$C$227))</f>
        <v>6.931625297172896E-3</v>
      </c>
      <c r="G228" s="165">
        <f t="shared" ref="G228:G233" si="8">IF($D$227=0,"",IF(D228="[for completion]","",D228/$D$227))</f>
        <v>6.312105493406662E-3</v>
      </c>
    </row>
    <row r="229" spans="1:7" outlineLevel="1" x14ac:dyDescent="0.25">
      <c r="A229" s="108" t="s">
        <v>724</v>
      </c>
      <c r="B229" s="123" t="s">
        <v>1767</v>
      </c>
      <c r="C229" s="166">
        <v>2.9087398900000001</v>
      </c>
      <c r="D229" s="169">
        <v>16</v>
      </c>
      <c r="F229" s="165">
        <f t="shared" si="7"/>
        <v>1.0960624344222116E-3</v>
      </c>
      <c r="G229" s="165">
        <f t="shared" si="8"/>
        <v>9.999375039060059E-4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0.60615277999999995</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306.23367746999998</v>
      </c>
      <c r="D241" s="169">
        <v>2937</v>
      </c>
      <c r="F241" s="165">
        <f t="shared" ref="F241:F248" si="9">IF($C$249=0,"",IF(C241="[Mark as ND1 if not relevant]","",C241/$C$249))</f>
        <v>0.11539403409145482</v>
      </c>
      <c r="G241" s="165">
        <f t="shared" ref="G241:G248" si="10">IF($D$249=0,"",IF(D241="[Mark as ND1 if not relevant]","",D241/$D$249))</f>
        <v>0.18355102806074619</v>
      </c>
    </row>
    <row r="242" spans="1:7" x14ac:dyDescent="0.25">
      <c r="A242" s="108" t="s">
        <v>740</v>
      </c>
      <c r="B242" s="108" t="s">
        <v>1773</v>
      </c>
      <c r="C242" s="166">
        <v>311.24401143</v>
      </c>
      <c r="D242" s="169">
        <v>1933</v>
      </c>
      <c r="F242" s="165">
        <f t="shared" si="9"/>
        <v>0.11728201275064869</v>
      </c>
      <c r="G242" s="165">
        <f t="shared" si="10"/>
        <v>0.12080494969064433</v>
      </c>
    </row>
    <row r="243" spans="1:7" x14ac:dyDescent="0.25">
      <c r="A243" s="108" t="s">
        <v>741</v>
      </c>
      <c r="B243" s="108" t="s">
        <v>1774</v>
      </c>
      <c r="C243" s="166">
        <v>483.86564519000001</v>
      </c>
      <c r="D243" s="169">
        <v>2756</v>
      </c>
      <c r="F243" s="165">
        <f t="shared" si="9"/>
        <v>0.18232876677062573</v>
      </c>
      <c r="G243" s="165">
        <f t="shared" si="10"/>
        <v>0.17223923504780952</v>
      </c>
    </row>
    <row r="244" spans="1:7" x14ac:dyDescent="0.25">
      <c r="A244" s="108" t="s">
        <v>742</v>
      </c>
      <c r="B244" s="108" t="s">
        <v>1775</v>
      </c>
      <c r="C244" s="166">
        <v>724.50196626000002</v>
      </c>
      <c r="D244" s="169">
        <v>3928</v>
      </c>
      <c r="F244" s="165">
        <f t="shared" si="9"/>
        <v>0.27300460643203633</v>
      </c>
      <c r="G244" s="165">
        <f t="shared" si="10"/>
        <v>0.24548465720892446</v>
      </c>
    </row>
    <row r="245" spans="1:7" x14ac:dyDescent="0.25">
      <c r="A245" s="108" t="s">
        <v>743</v>
      </c>
      <c r="B245" s="108" t="s">
        <v>1776</v>
      </c>
      <c r="C245" s="166">
        <v>669.49222053999995</v>
      </c>
      <c r="D245" s="169">
        <v>3595</v>
      </c>
      <c r="F245" s="165">
        <f t="shared" si="9"/>
        <v>0.25227600295047509</v>
      </c>
      <c r="G245" s="165">
        <f t="shared" si="10"/>
        <v>0.22467345790888069</v>
      </c>
    </row>
    <row r="246" spans="1:7" x14ac:dyDescent="0.25">
      <c r="A246" s="108" t="s">
        <v>744</v>
      </c>
      <c r="B246" s="108" t="s">
        <v>1777</v>
      </c>
      <c r="C246" s="166">
        <v>133.68764121000001</v>
      </c>
      <c r="D246" s="169">
        <v>713</v>
      </c>
      <c r="F246" s="165">
        <f t="shared" si="9"/>
        <v>5.0375766489315001E-2</v>
      </c>
      <c r="G246" s="165">
        <f t="shared" si="10"/>
        <v>4.4559715017811384E-2</v>
      </c>
    </row>
    <row r="247" spans="1:7" x14ac:dyDescent="0.25">
      <c r="A247" s="108" t="s">
        <v>745</v>
      </c>
      <c r="B247" s="108" t="s">
        <v>1778</v>
      </c>
      <c r="C247" s="166">
        <v>24.78341545</v>
      </c>
      <c r="D247" s="169">
        <v>139</v>
      </c>
      <c r="F247" s="165">
        <f t="shared" si="9"/>
        <v>9.3388105154442163E-3</v>
      </c>
      <c r="G247" s="165">
        <f t="shared" si="10"/>
        <v>8.6869570651834267E-3</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2653.8085775500003</v>
      </c>
      <c r="D249" s="169">
        <f>SUM(D241:D248)</f>
        <v>16001</v>
      </c>
      <c r="F249" s="140">
        <f>SUM(F241:F248)</f>
        <v>0.99999999999999978</v>
      </c>
      <c r="G249" s="140">
        <f>SUM(G241:G248)</f>
        <v>1</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0.30744929999999998</v>
      </c>
      <c r="E277" s="103"/>
      <c r="F277" s="103"/>
    </row>
    <row r="278" spans="1:7" x14ac:dyDescent="0.25">
      <c r="A278" s="108" t="s">
        <v>779</v>
      </c>
      <c r="B278" s="108" t="s">
        <v>780</v>
      </c>
      <c r="C278" s="140">
        <v>0.69255069999999996</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66" zoomScale="60" zoomScaleNormal="80" workbookViewId="0">
      <selection activeCell="A10" sqref="A10"/>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topLeftCell="A193" zoomScale="60" zoomScaleNormal="80" workbookViewId="0">
      <selection activeCell="A10" sqref="A10"/>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16" zoomScale="60" zoomScaleNormal="80" workbookViewId="0">
      <selection activeCell="A10" sqref="A1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192" t="s">
        <v>1808</v>
      </c>
    </row>
    <row r="7" spans="1:13" x14ac:dyDescent="0.25">
      <c r="A7" s="1" t="s">
        <v>1289</v>
      </c>
      <c r="B7" s="39" t="s">
        <v>1290</v>
      </c>
      <c r="C7" s="192" t="s">
        <v>1809</v>
      </c>
    </row>
    <row r="8" spans="1:13" x14ac:dyDescent="0.25">
      <c r="A8" s="1" t="s">
        <v>1291</v>
      </c>
      <c r="B8" s="39" t="s">
        <v>1292</v>
      </c>
      <c r="C8" s="192" t="s">
        <v>1810</v>
      </c>
    </row>
    <row r="9" spans="1:13" x14ac:dyDescent="0.25">
      <c r="A9" s="1" t="s">
        <v>1293</v>
      </c>
      <c r="B9" s="39" t="s">
        <v>1294</v>
      </c>
      <c r="C9" s="192" t="s">
        <v>1784</v>
      </c>
    </row>
    <row r="10" spans="1:13" ht="44.25" customHeight="1" x14ac:dyDescent="0.25">
      <c r="A10" s="1" t="s">
        <v>1295</v>
      </c>
      <c r="B10" s="39" t="s">
        <v>1789</v>
      </c>
      <c r="C10" s="192" t="s">
        <v>1790</v>
      </c>
    </row>
    <row r="11" spans="1:13" ht="54.75" customHeight="1" x14ac:dyDescent="0.25">
      <c r="A11" s="1" t="s">
        <v>1296</v>
      </c>
      <c r="B11" s="39" t="s">
        <v>1791</v>
      </c>
      <c r="C11" s="192" t="s">
        <v>1811</v>
      </c>
    </row>
    <row r="12" spans="1:13" ht="45" x14ac:dyDescent="0.25">
      <c r="A12" s="1" t="s">
        <v>1297</v>
      </c>
      <c r="B12" s="39" t="s">
        <v>1298</v>
      </c>
      <c r="C12" s="192" t="s">
        <v>1787</v>
      </c>
    </row>
    <row r="13" spans="1:13" x14ac:dyDescent="0.25">
      <c r="A13" s="1" t="s">
        <v>1299</v>
      </c>
      <c r="B13" s="39" t="s">
        <v>1300</v>
      </c>
      <c r="C13" s="192" t="s">
        <v>1786</v>
      </c>
    </row>
    <row r="14" spans="1:13" ht="30" x14ac:dyDescent="0.25">
      <c r="A14" s="1" t="s">
        <v>1301</v>
      </c>
      <c r="B14" s="39" t="s">
        <v>1302</v>
      </c>
      <c r="C14" s="192" t="s">
        <v>1785</v>
      </c>
    </row>
    <row r="15" spans="1:13" x14ac:dyDescent="0.25">
      <c r="A15" s="1" t="s">
        <v>1303</v>
      </c>
      <c r="B15" s="39" t="s">
        <v>1304</v>
      </c>
      <c r="C15" s="192" t="s">
        <v>1788</v>
      </c>
    </row>
    <row r="16" spans="1:13" ht="30" x14ac:dyDescent="0.25">
      <c r="A16" s="1" t="s">
        <v>1305</v>
      </c>
      <c r="B16" s="43" t="s">
        <v>1306</v>
      </c>
      <c r="C16" s="192" t="s">
        <v>1783</v>
      </c>
    </row>
    <row r="17" spans="1:3" ht="30" customHeight="1" x14ac:dyDescent="0.25">
      <c r="A17" s="1" t="s">
        <v>1307</v>
      </c>
      <c r="B17" s="43" t="s">
        <v>1308</v>
      </c>
      <c r="C17" s="192" t="s">
        <v>1812</v>
      </c>
    </row>
    <row r="18" spans="1:3" x14ac:dyDescent="0.25">
      <c r="A18" s="1" t="s">
        <v>1309</v>
      </c>
      <c r="B18" s="43" t="s">
        <v>1310</v>
      </c>
      <c r="C18" s="192" t="s">
        <v>1813</v>
      </c>
    </row>
    <row r="19" spans="1:3" outlineLevel="1" x14ac:dyDescent="0.25">
      <c r="A19" s="1" t="s">
        <v>1311</v>
      </c>
      <c r="B19" s="40" t="s">
        <v>1312</v>
      </c>
      <c r="C19" s="192"/>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A10" sqref="A10"/>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9" t="s">
        <v>1667</v>
      </c>
      <c r="E3" s="199"/>
      <c r="F3" s="199"/>
      <c r="G3" s="199"/>
      <c r="H3" s="199"/>
      <c r="I3" s="182"/>
      <c r="J3" s="183"/>
    </row>
    <row r="4" spans="2:10" ht="48.75" customHeight="1" x14ac:dyDescent="0.25">
      <c r="B4" s="181"/>
      <c r="C4" s="182"/>
      <c r="D4" s="199"/>
      <c r="E4" s="199"/>
      <c r="F4" s="199"/>
      <c r="G4" s="199"/>
      <c r="H4" s="199"/>
      <c r="I4" s="182"/>
      <c r="J4" s="183"/>
    </row>
    <row r="5" spans="2:10" x14ac:dyDescent="0.25">
      <c r="B5" s="181"/>
      <c r="C5" s="182"/>
      <c r="D5" s="182"/>
      <c r="E5" s="184"/>
      <c r="F5" s="185"/>
      <c r="G5" s="182"/>
      <c r="H5" s="182"/>
      <c r="I5" s="182"/>
      <c r="J5" s="183"/>
    </row>
    <row r="6" spans="2:10" x14ac:dyDescent="0.25">
      <c r="B6" s="181"/>
      <c r="C6" s="182"/>
      <c r="D6" s="198" t="s">
        <v>1792</v>
      </c>
      <c r="E6" s="198"/>
      <c r="F6" s="198"/>
      <c r="G6" s="198"/>
      <c r="H6" s="198"/>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topLeftCell="A61" zoomScale="60" zoomScaleNormal="80" workbookViewId="0">
      <selection activeCell="A10" sqref="A1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0" t="s">
        <v>1616</v>
      </c>
      <c r="B1" s="200"/>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68.456999999999994</v>
      </c>
      <c r="H75" s="23"/>
    </row>
    <row r="76" spans="1:14" x14ac:dyDescent="0.25">
      <c r="A76" s="25" t="s">
        <v>1583</v>
      </c>
      <c r="B76" s="25" t="s">
        <v>1611</v>
      </c>
      <c r="C76" s="148">
        <v>311.14600000000002</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1.24186E-3</v>
      </c>
      <c r="D82" s="108" t="str">
        <f t="shared" ref="D82:D87" si="0">IF(C82="","","ND2")</f>
        <v>ND2</v>
      </c>
      <c r="E82" s="108" t="str">
        <f t="shared" ref="E82:E87" si="1">IF(C82="","","ND2")</f>
        <v>ND2</v>
      </c>
      <c r="F82" s="108" t="str">
        <f t="shared" ref="F82:F87" si="2">IF(C82="","","ND2")</f>
        <v>ND2</v>
      </c>
      <c r="G82" s="168">
        <f t="shared" ref="G82:G87" si="3">IF(C82="","",C82)</f>
        <v>1.24186E-3</v>
      </c>
      <c r="H82" s="23"/>
    </row>
    <row r="83" spans="1:8" x14ac:dyDescent="0.25">
      <c r="A83" s="25" t="s">
        <v>1590</v>
      </c>
      <c r="B83" s="25" t="s">
        <v>1801</v>
      </c>
      <c r="C83" s="190">
        <v>4.5083999999999999E-4</v>
      </c>
      <c r="D83" s="25" t="str">
        <f t="shared" si="0"/>
        <v>ND2</v>
      </c>
      <c r="E83" s="25" t="str">
        <f t="shared" si="1"/>
        <v>ND2</v>
      </c>
      <c r="F83" s="25" t="str">
        <f t="shared" si="2"/>
        <v>ND2</v>
      </c>
      <c r="G83" s="190">
        <f t="shared" si="3"/>
        <v>4.5083999999999999E-4</v>
      </c>
      <c r="H83" s="23"/>
    </row>
    <row r="84" spans="1:8" x14ac:dyDescent="0.25">
      <c r="A84" s="25" t="s">
        <v>1591</v>
      </c>
      <c r="B84" s="25" t="s">
        <v>1802</v>
      </c>
      <c r="C84" s="190">
        <v>4.3518000000000002E-4</v>
      </c>
      <c r="D84" s="25" t="str">
        <f t="shared" si="0"/>
        <v>ND2</v>
      </c>
      <c r="E84" s="25" t="str">
        <f t="shared" si="1"/>
        <v>ND2</v>
      </c>
      <c r="F84" s="25" t="str">
        <f t="shared" si="2"/>
        <v>ND2</v>
      </c>
      <c r="G84" s="190">
        <f t="shared" si="3"/>
        <v>4.3518000000000002E-4</v>
      </c>
      <c r="H84" s="23"/>
    </row>
    <row r="85" spans="1:8" x14ac:dyDescent="0.25">
      <c r="A85" s="25" t="s">
        <v>1592</v>
      </c>
      <c r="B85" s="25" t="s">
        <v>1803</v>
      </c>
      <c r="C85" s="190">
        <v>2.9097999999999998E-4</v>
      </c>
      <c r="D85" s="25" t="str">
        <f t="shared" si="0"/>
        <v>ND2</v>
      </c>
      <c r="E85" s="25" t="str">
        <f t="shared" si="1"/>
        <v>ND2</v>
      </c>
      <c r="F85" s="25" t="str">
        <f t="shared" si="2"/>
        <v>ND2</v>
      </c>
      <c r="G85" s="190">
        <f t="shared" si="3"/>
        <v>2.9097999999999998E-4</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0.99758115000000003</v>
      </c>
      <c r="D87" s="25" t="str">
        <f t="shared" si="0"/>
        <v>ND2</v>
      </c>
      <c r="E87" s="25" t="str">
        <f t="shared" si="1"/>
        <v>ND2</v>
      </c>
      <c r="F87" s="25" t="str">
        <f t="shared" si="2"/>
        <v>ND2</v>
      </c>
      <c r="G87" s="190">
        <f t="shared" si="3"/>
        <v>0.99758115000000003</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2020-03-16T07:18:48Z</cp:lastPrinted>
  <dcterms:created xsi:type="dcterms:W3CDTF">2020-03-13T08:02:37Z</dcterms:created>
  <dcterms:modified xsi:type="dcterms:W3CDTF">2020-03-16T07:20:07Z</dcterms:modified>
</cp:coreProperties>
</file>