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8\Draft\"/>
    </mc:Choice>
  </mc:AlternateContent>
  <xr:revisionPtr revIDLastSave="0" documentId="13_ncr:1_{4B4F1E38-8DF7-43D4-93CF-7F524E700536}" xr6:coauthVersionLast="44" xr6:coauthVersionMax="44" xr10:uidLastSave="{00000000-0000-0000-0000-000000000000}"/>
  <bookViews>
    <workbookView xWindow="23880" yWindow="-120" windowWidth="24240" windowHeight="1329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6" i="19" s="1"/>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7" i="10" s="1"/>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F232" i="9"/>
  <c r="F230" i="9"/>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7" i="1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F97" i="8"/>
  <c r="D97" i="8"/>
  <c r="D96"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206" i="8" l="1"/>
  <c r="F212" i="8"/>
  <c r="F193" i="8"/>
  <c r="F208" i="8" s="1"/>
  <c r="F195" i="8"/>
  <c r="F197" i="8"/>
  <c r="F199" i="8"/>
  <c r="F201" i="8"/>
  <c r="F203" i="8"/>
  <c r="F205" i="8"/>
  <c r="F210" i="8"/>
  <c r="F214" i="8"/>
  <c r="F95" i="8"/>
  <c r="F99" i="8"/>
  <c r="G105" i="8"/>
  <c r="G103" i="8"/>
  <c r="G101" i="8"/>
  <c r="G98" i="8"/>
  <c r="G96" i="8"/>
  <c r="G94" i="8"/>
  <c r="G104" i="8"/>
  <c r="G102" i="8"/>
  <c r="G99" i="8"/>
  <c r="G97" i="8"/>
  <c r="G95" i="8"/>
  <c r="G93" i="8"/>
  <c r="G100" i="8" s="1"/>
  <c r="F78" i="8"/>
  <c r="F80" i="8"/>
  <c r="F82" i="8"/>
  <c r="F94" i="8"/>
  <c r="F96" i="8"/>
  <c r="F98" i="8"/>
  <c r="F101" i="8"/>
  <c r="F103" i="8"/>
  <c r="F105" i="8"/>
  <c r="F130" i="8"/>
  <c r="F131" i="8"/>
  <c r="F132" i="8"/>
  <c r="F133" i="8"/>
  <c r="F134" i="8"/>
  <c r="F135" i="8"/>
  <c r="F156" i="8"/>
  <c r="F157" i="8"/>
  <c r="F158" i="8"/>
  <c r="F159" i="8"/>
  <c r="F160" i="8"/>
  <c r="F161" i="8"/>
  <c r="F180" i="8"/>
  <c r="F182" i="8"/>
  <c r="F184" i="8"/>
  <c r="F209" i="8"/>
  <c r="F211" i="8"/>
  <c r="F213" i="8"/>
  <c r="F12" i="9"/>
  <c r="F14" i="9"/>
  <c r="F17" i="9"/>
  <c r="F19" i="9"/>
  <c r="F21" i="9"/>
  <c r="F23" i="9"/>
  <c r="F25" i="9"/>
  <c r="F228" i="9"/>
  <c r="F229" i="9"/>
  <c r="F231" i="9"/>
  <c r="F250" i="9"/>
  <c r="F252" i="9"/>
  <c r="F254" i="9"/>
  <c r="F455" i="9"/>
  <c r="F457" i="9"/>
  <c r="F476" i="9"/>
  <c r="F478" i="9"/>
  <c r="F480" i="9"/>
  <c r="F150" i="10"/>
  <c r="F153" i="10"/>
  <c r="F159" i="11"/>
  <c r="F161" i="11"/>
  <c r="F180" i="11"/>
  <c r="F182" i="11"/>
  <c r="F184" i="11"/>
  <c r="F16" i="19"/>
  <c r="F18" i="19"/>
  <c r="F28" i="19"/>
  <c r="F32" i="19"/>
  <c r="F17" i="22"/>
  <c r="F59" i="8"/>
  <c r="F61" i="8"/>
  <c r="F79" i="8"/>
  <c r="F102" i="8"/>
  <c r="G130" i="8"/>
  <c r="G131" i="8"/>
  <c r="G132" i="8"/>
  <c r="G133" i="8"/>
  <c r="G134" i="8"/>
  <c r="G135" i="8"/>
  <c r="G156" i="8"/>
  <c r="G157" i="8"/>
  <c r="G158" i="8"/>
  <c r="G159" i="8"/>
  <c r="G160" i="8"/>
  <c r="G161" i="8"/>
  <c r="F207" i="8"/>
  <c r="F16" i="9"/>
  <c r="F18" i="9"/>
  <c r="F20" i="9"/>
  <c r="F22" i="9"/>
  <c r="F24" i="9"/>
  <c r="F26" i="9"/>
  <c r="G17" i="22"/>
  <c r="G18" i="19"/>
  <c r="G17" i="19"/>
  <c r="G16" i="19"/>
  <c r="G233" i="9"/>
  <c r="G232" i="9"/>
  <c r="G231" i="9"/>
  <c r="G230" i="9"/>
  <c r="G229" i="9"/>
  <c r="G228" i="9"/>
  <c r="F251" i="9"/>
  <c r="F253" i="9"/>
  <c r="F477" i="9"/>
  <c r="F479" i="9"/>
  <c r="F158" i="10"/>
  <c r="F156" i="10"/>
  <c r="F154" i="10"/>
  <c r="F151" i="10"/>
  <c r="F152" i="10" s="1"/>
  <c r="F149" i="10"/>
  <c r="F155" i="10"/>
  <c r="F159" i="10"/>
  <c r="F181" i="11"/>
  <c r="F183" i="11"/>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100" i="8" l="1"/>
  <c r="F15" i="9"/>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<sst xmlns="http://schemas.openxmlformats.org/spreadsheetml/2006/main" count="3702" uniqueCount="2676">
  <si>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</si>
  <si>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</si>
  <si>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</si>
  <si>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</si>
  <si>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</si>
  <si>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</si>
  <si>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</si>
  <si>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</si>
  <si>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</si>
  <si>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</si>
  <si>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</si>
  <si>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</si>
  <si>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</si>
  <si>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</si>
  <si>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</si>
  <si>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</si>
  <si>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</si>
  <si>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</si>
  <si>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</si>
  <si>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</si>
  <si>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</si>
  <si>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</si>
  <si>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</si>
  <si>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</si>
  <si>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</si>
  <si>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</si>
  <si>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</si>
  <si>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</si>
  <si>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</si>
  <si>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</si>
  <si>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</si>
  <si>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</si>
  <si>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</si>
  <si>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</si>
  <si>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</si>
  <si>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</si>
  <si>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</si>
  <si>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</si>
  <si>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</si>
  <si>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</si>
  <si>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</si>
  <si>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</si>
  <si>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</si>
  <si>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</si>
  <si>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</si>
  <si>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</si>
  <si>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</si>
  <si>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</si>
  <si>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</si>
  <si>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</si>
  <si>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</si>
  <si>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</si>
  <si>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</si>
  <si>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</si>
  <si>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</si>
  <si>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</si>
  <si>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</si>
  <si>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</si>
  <si>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</si>
  <si>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</si>
  <si>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</si>
  <si>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</si>
  <si>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</si>
  <si>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</si>
  <si>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</si>
  <si>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</si>
  <si>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</si>
  <si>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</si>
  <si>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</si>
  <si>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</si>
  <si>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</si>
  <si>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</si>
  <si>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</si>
  <si>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</si>
  <si>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</si>
  <si>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</si>
  <si>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</si>
  <si>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</si>
  <si>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</si>
  <si>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</si>
  <si>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</si>
  <si>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</si>
  <si>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</si>
  <si>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</si>
  <si>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</si>
  <si>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</si>
  <si>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</si>
  <si>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</si>
  <si>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</si>
  <si>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</si>
  <si>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</si>
  <si>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</si>
  <si>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</si>
  <si>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</si>
  <si>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</si>
  <si>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</si>
  <si>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</si>
  <si>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</si>
  <si>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</si>
  <si>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</si>
  <si>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</si>
  <si>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</si>
  <si>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</si>
  <si>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</si>
  <si>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</si>
  <si>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</si>
  <si>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</si>
  <si>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</si>
  <si>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</si>
  <si>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</si>
  <si>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</si>
  <si>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</si>
  <si>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</si>
  <si>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</si>
  <si>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</si>
  <si>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</si>
  <si>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</si>
  <si>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</si>
  <si>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</si>
  <si>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</si>
  <si>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</si>
  <si>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</si>
  <si>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</si>
  <si>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</si>
  <si>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</si>
  <si>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</si>
  <si>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</si>
  <si>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</si>
  <si>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</si>
  <si>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</si>
  <si>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</si>
  <si>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</si>
  <si>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</si>
  <si>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</si>
  <si>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</si>
  <si>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</si>
  <si>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</si>
  <si>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</si>
  <si>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</si>
  <si>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</si>
  <si>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</si>
  <si>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</si>
  <si>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</si>
  <si>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</si>
  <si>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</si>
  <si>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</si>
  <si>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</si>
  <si>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</si>
  <si>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</si>
  <si>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</si>
  <si>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</si>
  <si>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</si>
  <si>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</si>
  <si>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</si>
  <si>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</si>
  <si>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</si>
  <si>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</si>
  <si>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</si>
  <si>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</si>
  <si>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</si>
  <si>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</si>
  <si>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</si>
  <si>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</si>
  <si>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</si>
  <si>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</si>
  <si>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</si>
  <si>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</si>
  <si>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</si>
  <si>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</si>
  <si>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</si>
  <si>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</si>
  <si>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</si>
  <si>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</si>
  <si>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</si>
  <si>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</si>
  <si>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</si>
  <si>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</si>
  <si>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</si>
  <si>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</si>
  <si>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</si>
  <si>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</si>
  <si>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</si>
  <si>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</si>
  <si>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</si>
  <si>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</si>
  <si>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</si>
  <si>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</si>
  <si>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</si>
  <si>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</si>
  <si>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</si>
  <si>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</si>
  <si>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</si>
  <si>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</si>
  <si>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</si>
  <si>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</si>
  <si>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</si>
  <si>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</si>
  <si>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</si>
  <si>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</si>
  <si>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</si>
  <si>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</si>
  <si>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</si>
  <si>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</si>
  <si>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</si>
  <si>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</si>
  <si>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</si>
  <si>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</si>
  <si>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</si>
  <si>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</si>
  <si>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</si>
  <si>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</si>
  <si>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</si>
  <si>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</si>
  <si>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</si>
  <si>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</si>
  <si>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</si>
  <si>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</si>
  <si>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</si>
  <si>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</si>
  <si>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</si>
  <si>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</si>
  <si>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</si>
  <si>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</si>
  <si>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</si>
  <si>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</si>
  <si>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</si>
  <si>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</si>
  <si>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</si>
  <si>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</si>
  <si>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</si>
  <si>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</si>
  <si>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</si>
  <si>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</si>
  <si>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</si>
  <si>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</si>
  <si>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</si>
  <si>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</si>
  <si>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</si>
  <si>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</si>
  <si>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</si>
  <si>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</si>
  <si>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</si>
  <si>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</si>
  <si>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</si>
  <si>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</si>
  <si>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</si>
  <si>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</si>
  <si>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</si>
  <si>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</si>
  <si>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</si>
  <si>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</si>
  <si>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</si>
  <si>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</si>
  <si>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</si>
  <si>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</si>
  <si>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</si>
  <si>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</si>
  <si>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</si>
  <si>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</si>
  <si>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</si>
  <si>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</si>
  <si>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</si>
  <si>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</si>
  <si>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</si>
  <si>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</si>
  <si>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</si>
  <si>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</si>
  <si>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</si>
  <si>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</si>
  <si>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</si>
  <si>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</si>
  <si>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</si>
  <si>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</si>
  <si>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</si>
  <si>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</si>
  <si>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</si>
  <si>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</si>
  <si>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</si>
  <si>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</si>
  <si>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</si>
  <si>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</si>
  <si>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</si>
  <si>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</si>
  <si>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</si>
  <si>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</si>
  <si>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</si>
  <si>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</si>
  <si>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</si>
  <si>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</si>
  <si>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</si>
  <si>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</si>
  <si>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</si>
  <si>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</si>
  <si>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</si>
  <si>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</si>
  <si>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</si>
  <si>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</si>
  <si>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</si>
  <si>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</si>
  <si>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</si>
  <si>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</si>
  <si>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</si>
  <si>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</si>
  <si>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</si>
  <si>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</si>
  <si>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</si>
  <si>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</si>
  <si>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</si>
  <si>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</si>
  <si>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</si>
  <si>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</si>
  <si>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</si>
  <si>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</si>
  <si>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</si>
  <si>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</si>
  <si>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</si>
  <si>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</si>
  <si>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</si>
  <si>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</si>
  <si>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</si>
  <si>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</si>
  <si>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</si>
  <si>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</si>
  <si>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</si>
  <si>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</si>
  <si>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</si>
  <si>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</si>
  <si>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</si>
  <si>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</si>
  <si>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</si>
  <si>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</si>
  <si>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</si>
  <si>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</si>
  <si>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</si>
  <si>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</si>
  <si>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</si>
  <si>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</si>
  <si>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</si>
  <si>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</si>
  <si>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</si>
  <si>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</si>
  <si>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</si>
  <si>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</si>
  <si>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</si>
  <si>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</si>
  <si>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</si>
  <si>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</si>
  <si>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</si>
  <si>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</si>
  <si>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</si>
  <si>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</si>
  <si>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</si>
  <si>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</si>
  <si>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</si>
  <si>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</si>
  <si>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</si>
  <si>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</si>
  <si>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</si>
  <si>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</si>
  <si>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</si>
  <si>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</si>
  <si>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</si>
  <si>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</si>
  <si>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</si>
  <si>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</si>
  <si>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</si>
  <si>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</si>
  <si>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</si>
  <si>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</si>
  <si>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</si>
  <si>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</si>
  <si>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</si>
  <si>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</si>
  <si>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</si>
  <si>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</si>
  <si>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</si>
  <si>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</si>
  <si>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</si>
  <si>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</si>
  <si>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</si>
  <si>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</si>
  <si>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</si>
  <si>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</si>
  <si>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</si>
  <si>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</si>
  <si>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</si>
  <si>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</si>
  <si>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</si>
  <si>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</si>
  <si>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</si>
  <si>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</si>
  <si>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</si>
  <si>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</si>
  <si>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</si>
  <si>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</si>
  <si>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</si>
  <si>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</si>
  <si>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</si>
  <si>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</si>
  <si>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</si>
  <si>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</si>
  <si>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</si>
  <si>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</si>
  <si>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</si>
  <si>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</si>
  <si>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</si>
  <si>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</si>
  <si>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</si>
  <si>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</si>
  <si>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</si>
  <si>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</si>
  <si>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</si>
  <si>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</si>
  <si>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</si>
  <si>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</si>
  <si>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</si>
  <si>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</si>
  <si>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</si>
  <si>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</si>
  <si>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</si>
  <si>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</si>
  <si>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</si>
  <si>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</si>
  <si>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</si>
  <si>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</si>
  <si>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</si>
  <si>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</si>
  <si>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</si>
  <si>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</si>
  <si>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</si>
  <si>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</si>
  <si>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</si>
  <si>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</si>
  <si>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</si>
  <si>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</si>
  <si>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</si>
  <si>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</si>
  <si>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</si>
  <si>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</si>
  <si>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</si>
  <si>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</si>
  <si>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</si>
  <si>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</si>
  <si>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</si>
  <si>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</si>
  <si>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</si>
  <si>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</si>
  <si>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</si>
  <si>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</si>
  <si>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</si>
  <si>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</si>
  <si>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</si>
  <si>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</si>
  <si>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</si>
  <si>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</si>
  <si>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</si>
  <si>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</si>
  <si>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</si>
  <si>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</si>
  <si>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</si>
  <si>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</si>
  <si>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</si>
  <si>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</si>
  <si>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</si>
  <si>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</si>
  <si>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</si>
  <si>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</si>
  <si>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</si>
  <si>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</si>
  <si>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</si>
  <si>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</si>
  <si>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</si>
  <si>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</si>
  <si>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</si>
  <si>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</si>
  <si>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</si>
  <si>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</si>
  <si>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</si>
  <si>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</si>
  <si>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</si>
  <si>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</si>
  <si>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</si>
  <si>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</si>
  <si>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</si>
  <si>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</si>
  <si>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</si>
  <si>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</si>
  <si>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</si>
  <si>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</si>
  <si>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</si>
  <si>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</si>
  <si>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</si>
  <si>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</si>
  <si>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</si>
  <si>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</si>
  <si>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</si>
  <si>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</si>
  <si>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</si>
  <si>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</si>
  <si>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</si>
  <si>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</si>
  <si>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</si>
  <si>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</si>
  <si>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</si>
  <si>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</si>
  <si>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</si>
  <si>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</si>
  <si>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</si>
  <si>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</si>
  <si>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</si>
  <si>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</si>
  <si>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</si>
  <si>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</si>
  <si>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</si>
  <si>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</si>
  <si>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</si>
  <si>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</si>
  <si>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</si>
  <si>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</si>
  <si>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</si>
  <si>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</si>
  <si>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</si>
  <si>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</si>
  <si>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</si>
  <si>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</si>
  <si>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</si>
  <si>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</si>
  <si>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</si>
  <si>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</si>
  <si>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</si>
  <si>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</si>
  <si>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</si>
  <si>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</si>
  <si>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</si>
  <si>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</si>
  <si>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</si>
  <si>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</si>
  <si>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</si>
  <si>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</si>
  <si>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</si>
  <si>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</si>
  <si>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</si>
  <si>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</si>
  <si>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</si>
  <si>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</si>
  <si>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</si>
  <si>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</si>
  <si>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</si>
  <si>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</si>
  <si>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</si>
  <si>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</si>
  <si>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</si>
  <si>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</si>
  <si>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</si>
  <si>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</si>
  <si>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</si>
  <si>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</si>
  <si>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</si>
  <si>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</si>
  <si>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</si>
  <si>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</si>
  <si>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</si>
  <si>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</si>
  <si>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</si>
  <si>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</si>
  <si>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</si>
  <si>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</si>
  <si>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</si>
  <si>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</si>
  <si>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</si>
  <si>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</si>
  <si>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</si>
  <si>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</si>
  <si>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</si>
  <si>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</si>
  <si>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</si>
  <si>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</si>
  <si>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</si>
  <si>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</si>
  <si>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</si>
  <si>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</si>
  <si>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</si>
  <si>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</si>
  <si>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</si>
  <si>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</si>
  <si>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</si>
  <si>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</si>
  <si>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</si>
  <si>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</si>
  <si>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</si>
  <si>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</si>
  <si>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</si>
  <si>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</si>
  <si>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</si>
  <si>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</si>
  <si>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</si>
  <si>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</si>
  <si>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</si>
  <si>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</si>
  <si>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</si>
  <si>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</si>
  <si>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</si>
  <si>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</si>
  <si>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</si>
  <si>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</si>
  <si>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</si>
  <si>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</si>
  <si>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</si>
  <si>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</si>
  <si>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</si>
  <si>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</si>
  <si>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</si>
  <si>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</si>
  <si>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</si>
  <si>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</si>
  <si>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</si>
  <si>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</si>
  <si>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</si>
  <si>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</si>
  <si>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</si>
  <si>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</si>
  <si>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</si>
  <si>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</si>
  <si>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</si>
  <si>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</si>
  <si>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</si>
  <si>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</si>
  <si>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</si>
  <si>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</si>
  <si>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</si>
  <si>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</si>
  <si>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</si>
  <si>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</si>
  <si>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</si>
  <si>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</si>
  <si>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</si>
  <si>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</si>
  <si>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</si>
  <si>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</si>
  <si>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</si>
  <si>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</si>
  <si>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</si>
  <si>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</si>
  <si>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</si>
  <si>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</si>
  <si>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</si>
  <si>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</si>
  <si>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</si>
  <si>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</si>
  <si>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</si>
  <si>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</si>
  <si>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</si>
  <si>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</si>
  <si>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</si>
  <si>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</si>
  <si>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</si>
  <si>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</si>
  <si>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</si>
  <si>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</si>
  <si>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</si>
  <si>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</si>
  <si>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</si>
  <si>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</si>
  <si>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</si>
  <si>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</si>
  <si>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</si>
  <si>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</si>
  <si>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</si>
  <si>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</si>
  <si>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</si>
  <si>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</si>
  <si>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</si>
  <si>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</si>
  <si>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</si>
  <si>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</si>
  <si>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</si>
  <si>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</si>
  <si>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</si>
  <si>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</si>
  <si>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</si>
  <si>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</si>
  <si>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</si>
  <si>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</si>
  <si>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</si>
  <si>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</si>
  <si>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</si>
  <si>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</si>
  <si>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</si>
  <si>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</si>
  <si>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</si>
  <si>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</si>
  <si>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</si>
  <si>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</si>
  <si>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</si>
  <si>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</si>
  <si>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</si>
  <si>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</si>
  <si>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</si>
  <si>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</si>
  <si>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</si>
  <si>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</si>
  <si>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</si>
  <si>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</si>
  <si>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</si>
  <si>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</si>
  <si>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</si>
  <si>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</si>
  <si>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</si>
  <si>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</si>
  <si>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</si>
  <si>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</si>
  <si>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</si>
  <si>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</si>
  <si>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</si>
  <si>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</si>
  <si>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</si>
  <si>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</si>
  <si>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</si>
  <si>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</si>
  <si>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</si>
  <si>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</si>
  <si>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</si>
  <si>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</si>
  <si>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</si>
  <si>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</si>
  <si>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</si>
  <si>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</si>
  <si>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</si>
  <si>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</si>
  <si>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</si>
  <si>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</si>
  <si>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</si>
  <si>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</si>
  <si>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</si>
  <si>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</si>
  <si>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</si>
  <si>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</si>
  <si>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</si>
  <si>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</si>
  <si>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</si>
  <si>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</si>
  <si>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</si>
  <si>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</si>
  <si>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</si>
  <si>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</si>
  <si>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</si>
  <si>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</si>
  <si>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</si>
  <si>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</si>
  <si>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</si>
  <si>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</si>
  <si>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</si>
  <si>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</si>
  <si>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</si>
  <si>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</si>
  <si>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</si>
  <si>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</si>
  <si>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</si>
  <si>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</si>
  <si>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</si>
  <si>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</si>
  <si>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</si>
  <si>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</si>
  <si>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</si>
  <si>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</si>
  <si>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</si>
  <si>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</si>
  <si>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</si>
  <si>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</si>
  <si>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</si>
  <si>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</si>
  <si>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</si>
  <si>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</si>
  <si>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</si>
  <si>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</si>
  <si>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</si>
  <si>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</si>
  <si>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</si>
  <si>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</si>
  <si>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</si>
  <si>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</si>
  <si>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</si>
  <si>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</si>
  <si>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</si>
  <si>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</si>
  <si>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</si>
  <si>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</si>
  <si>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</si>
  <si>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</si>
  <si>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</si>
  <si>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</si>
  <si>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</si>
  <si>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</si>
  <si>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</si>
  <si>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</si>
  <si>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</si>
  <si>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</si>
  <si>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</si>
  <si>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</si>
  <si>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</si>
  <si>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</si>
  <si>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</si>
  <si>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</si>
  <si>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</si>
  <si>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</si>
  <si>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</si>
  <si>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</si>
  <si>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</si>
  <si>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</si>
  <si>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</si>
  <si>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</si>
  <si>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</si>
  <si>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</si>
  <si>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</si>
  <si>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</si>
  <si>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</si>
  <si>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</si>
  <si>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</si>
  <si>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</si>
  <si>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</si>
  <si>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</si>
  <si>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</si>
  <si>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</si>
  <si>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</si>
  <si>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</si>
  <si>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</si>
  <si>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</si>
  <si>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</si>
  <si>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</si>
  <si>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</si>
  <si>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</si>
  <si>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</si>
  <si>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</si>
  <si>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</si>
  <si>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</si>
  <si>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</si>
  <si>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</si>
  <si>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</si>
  <si>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</si>
  <si>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</si>
  <si>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</si>
  <si>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</si>
  <si>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</si>
  <si>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</si>
  <si>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</si>
  <si>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</si>
  <si>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</si>
  <si>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</si>
  <si>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</si>
  <si>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</si>
  <si>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</si>
  <si>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</si>
  <si>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</si>
  <si>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</si>
  <si>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</si>
  <si>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</si>
  <si>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</si>
  <si>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</si>
  <si>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</si>
  <si>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</si>
  <si>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</si>
  <si>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</si>
  <si>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</si>
  <si>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</si>
  <si>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</si>
  <si>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</si>
  <si>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</si>
  <si>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</si>
  <si>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</si>
  <si>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</si>
  <si>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</si>
  <si>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</si>
  <si>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</si>
  <si>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</si>
  <si>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</si>
  <si>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</si>
  <si>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</si>
  <si>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</si>
  <si>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</si>
  <si>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</si>
  <si>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</si>
  <si>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</si>
  <si>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</si>
  <si>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</si>
  <si>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</si>
  <si>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</si>
  <si>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</si>
  <si>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</si>
  <si>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</si>
  <si>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</si>
  <si>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</si>
  <si>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</si>
  <si>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</si>
  <si>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</si>
  <si>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</si>
  <si>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</si>
  <si>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</si>
  <si>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</si>
  <si>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</si>
  <si>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</si>
  <si>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</si>
  <si>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</si>
  <si>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</si>
  <si>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</si>
  <si>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</si>
  <si>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</si>
  <si>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</si>
  <si>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</si>
  <si>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</si>
  <si>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</si>
  <si>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</si>
  <si>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</si>
  <si>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</si>
  <si>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</si>
  <si>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</si>
  <si>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</si>
  <si>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</si>
  <si>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</si>
  <si>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</si>
  <si>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</si>
  <si>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</si>
  <si>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</si>
  <si>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</si>
  <si>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</si>
  <si>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</si>
  <si>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</si>
  <si>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</si>
  <si>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</si>
  <si>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</si>
  <si>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</si>
  <si>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</si>
  <si>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</si>
  <si>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</si>
  <si>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</si>
  <si>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</si>
  <si>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</si>
  <si>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</si>
  <si>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</si>
  <si>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</si>
  <si>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</si>
  <si>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</si>
  <si>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</si>
  <si>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</si>
  <si>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</si>
  <si>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</si>
  <si>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</si>
  <si>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</si>
  <si>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</si>
  <si>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</si>
  <si>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</si>
  <si>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</si>
  <si>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</si>
  <si>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</si>
  <si>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</si>
  <si>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</si>
  <si>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</si>
  <si>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</si>
  <si>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</si>
  <si>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</si>
  <si>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</si>
  <si>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</si>
  <si>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</si>
  <si>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</si>
  <si>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</si>
  <si>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</si>
  <si>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</si>
  <si>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</si>
  <si>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</si>
  <si>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</si>
  <si>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</si>
  <si>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</si>
  <si>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</si>
  <si>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</si>
  <si>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</si>
  <si>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</si>
  <si>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</si>
  <si>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</si>
  <si>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</si>
  <si>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</si>
  <si>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</si>
  <si>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</si>
  <si>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</si>
  <si>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</si>
  <si>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</si>
  <si>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</si>
  <si>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</si>
  <si>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</si>
  <si>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</si>
  <si>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</si>
  <si>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</si>
  <si>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</si>
  <si>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</si>
  <si>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</si>
  <si>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</si>
  <si>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</si>
  <si>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</si>
  <si>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</si>
  <si>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</si>
  <si>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</si>
  <si>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</si>
  <si>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</si>
  <si>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</si>
  <si>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</si>
  <si>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</si>
  <si>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</si>
  <si>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</si>
  <si>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</si>
  <si>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</si>
  <si>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</si>
  <si>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</si>
  <si>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</si>
  <si>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</si>
  <si>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</si>
  <si>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</si>
  <si>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</si>
  <si>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</si>
  <si>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</si>
  <si>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</si>
  <si>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</si>
  <si>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</si>
  <si>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</si>
  <si>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</si>
  <si>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</si>
  <si>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</si>
  <si>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</si>
  <si>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</si>
  <si>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</si>
  <si>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</si>
  <si>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</si>
  <si>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</si>
  <si>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</si>
  <si>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</si>
  <si>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</si>
  <si>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</si>
  <si>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</si>
  <si>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</si>
  <si>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</si>
  <si>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</si>
  <si>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</si>
  <si>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</si>
  <si>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</si>
  <si>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</si>
  <si>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</si>
  <si>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</si>
  <si>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</si>
  <si>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</si>
  <si>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</si>
  <si>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</si>
  <si>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</si>
  <si>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</si>
  <si>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</si>
  <si>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</si>
  <si>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</si>
  <si>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</si>
  <si>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</si>
  <si>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</si>
  <si>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</si>
  <si>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</si>
  <si>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</si>
  <si>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</si>
  <si>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</si>
  <si>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</si>
  <si>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</si>
  <si>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</si>
  <si>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</si>
  <si>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</si>
  <si>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</si>
  <si>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</si>
  <si>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</si>
  <si>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</si>
  <si>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</si>
  <si>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</si>
  <si>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</si>
  <si>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</si>
  <si>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</si>
  <si>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</si>
  <si>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</si>
  <si>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</si>
  <si>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</si>
  <si>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</si>
  <si>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</si>
  <si>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</si>
  <si>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</si>
  <si>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</si>
  <si>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</si>
  <si>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</si>
  <si>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</si>
  <si>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</si>
  <si>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</si>
  <si>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</si>
  <si>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</si>
  <si>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</si>
  <si>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</si>
  <si>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</si>
  <si>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</si>
  <si>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</si>
  <si>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</si>
  <si>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</si>
  <si>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</si>
  <si>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</si>
  <si>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</si>
  <si>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</si>
  <si>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</si>
  <si>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</si>
  <si>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</si>
  <si>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</si>
  <si>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</si>
  <si>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</si>
  <si>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</si>
  <si>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</si>
  <si>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</si>
  <si>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</si>
  <si>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</si>
  <si>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</si>
  <si>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</si>
  <si>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</si>
  <si>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</si>
  <si>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</si>
  <si>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</si>
  <si>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</si>
  <si>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</si>
  <si>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</si>
  <si>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</si>
  <si>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</si>
  <si>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</si>
  <si>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</si>
  <si>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</si>
  <si>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</si>
  <si>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</si>
  <si>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</si>
  <si>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</si>
  <si>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</si>
  <si>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</si>
  <si>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</si>
  <si>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</si>
  <si>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</si>
  <si>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</si>
  <si>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</si>
  <si>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</si>
  <si>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</si>
  <si>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</si>
  <si>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</si>
  <si>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</si>
  <si>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</si>
  <si>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</si>
  <si>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</si>
  <si>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</si>
  <si>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</si>
  <si>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</si>
  <si>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</si>
  <si>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</si>
  <si>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</si>
  <si>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</si>
  <si>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</si>
  <si>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</si>
  <si>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</si>
  <si>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</si>
  <si>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</si>
  <si>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</si>
  <si>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</si>
  <si>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</si>
  <si>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</si>
  <si>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</si>
  <si>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</si>
  <si>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</si>
  <si>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</si>
  <si>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</si>
  <si>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</si>
  <si>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</si>
  <si>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</si>
  <si>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</si>
  <si>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</si>
  <si>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</si>
  <si>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</si>
  <si>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</si>
  <si>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</si>
  <si>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</si>
  <si>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</si>
  <si>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</si>
  <si>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</si>
  <si>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</si>
  <si>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</si>
  <si>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</si>
  <si>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</si>
  <si>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</si>
  <si>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</si>
  <si>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</si>
  <si>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</si>
  <si>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</si>
  <si>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</si>
  <si>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</si>
  <si>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</si>
  <si>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</si>
  <si>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</si>
  <si>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</si>
  <si>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</si>
  <si>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</si>
  <si>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</si>
  <si>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</si>
  <si>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</si>
  <si>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</si>
  <si>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</si>
  <si>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</si>
  <si>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</si>
  <si>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</si>
  <si>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</si>
  <si>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</si>
  <si>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</si>
  <si>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</si>
  <si>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</si>
  <si>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</si>
  <si>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</si>
  <si>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</si>
  <si>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</si>
  <si>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</si>
  <si>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</si>
  <si>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</si>
  <si>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</si>
  <si>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</si>
  <si>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</si>
  <si>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</si>
  <si>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</si>
  <si>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</si>
  <si>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</si>
  <si>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</si>
  <si>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</si>
  <si>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</si>
  <si>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</si>
  <si>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</si>
  <si>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</si>
  <si>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</si>
  <si>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</si>
  <si>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</si>
  <si>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</si>
  <si>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</si>
  <si>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</si>
  <si>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</si>
  <si>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</si>
  <si>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</si>
  <si>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</si>
  <si>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</si>
  <si>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</si>
  <si>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</si>
  <si>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</si>
  <si>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</si>
  <si>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</si>
  <si>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</si>
  <si>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</si>
  <si>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</si>
  <si>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</si>
  <si>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</si>
  <si>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</si>
  <si>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</si>
  <si>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</si>
  <si>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</si>
  <si>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</si>
  <si>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</si>
  <si>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</si>
  <si>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</si>
  <si>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</si>
  <si>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</si>
  <si>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</si>
  <si>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</si>
  <si>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</si>
  <si>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</si>
  <si>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</si>
  <si>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</si>
  <si>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</si>
  <si>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</si>
  <si>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</si>
  <si>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</si>
  <si>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</si>
  <si>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</si>
  <si>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</si>
  <si>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</si>
  <si>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</si>
  <si>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</si>
  <si>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</si>
  <si>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</si>
  <si>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</si>
  <si>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</si>
  <si>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</si>
  <si>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</si>
  <si>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</si>
  <si>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</si>
  <si>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</si>
  <si>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</si>
  <si>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</si>
  <si>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</si>
  <si>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</si>
  <si>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</si>
  <si>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</si>
  <si>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</si>
  <si>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</si>
  <si>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</si>
  <si>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</si>
  <si>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</si>
  <si>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</si>
  <si>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</si>
  <si>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</si>
  <si>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</si>
  <si>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</si>
  <si>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</si>
  <si>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</si>
  <si>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</si>
  <si>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</si>
  <si>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</si>
  <si>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</si>
  <si>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</si>
  <si>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</si>
  <si>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</si>
  <si>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</si>
  <si>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</si>
  <si>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</si>
  <si>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</si>
  <si>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</si>
  <si>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</si>
  <si>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</si>
  <si>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</si>
  <si>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</si>
  <si>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</si>
  <si>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</si>
  <si>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</si>
  <si>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</si>
  <si>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</si>
  <si>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</si>
  <si>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</si>
  <si>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</si>
  <si>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</si>
  <si>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</si>
  <si>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</si>
  <si>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</si>
  <si>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</si>
  <si>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</si>
  <si>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</si>
  <si>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</si>
  <si>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</si>
  <si>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</si>
  <si>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</si>
  <si>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</si>
  <si>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</si>
  <si>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</si>
  <si>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</si>
  <si>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</si>
  <si>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</si>
  <si>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</si>
  <si>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</si>
  <si>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</si>
  <si>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</si>
  <si>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</si>
  <si>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</si>
  <si>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</si>
  <si>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</si>
  <si>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</si>
  <si>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</si>
  <si>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</si>
  <si>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</si>
  <si>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</si>
  <si>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</si>
  <si>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</si>
  <si>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</si>
  <si>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</si>
  <si>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</si>
  <si>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</si>
  <si>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</si>
  <si>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</si>
  <si>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</si>
  <si>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</si>
  <si>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</si>
  <si>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</si>
  <si>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</si>
  <si>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</si>
  <si>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</si>
  <si>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</si>
  <si>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</si>
  <si>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</si>
  <si>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</si>
  <si>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</si>
  <si>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</si>
  <si>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</si>
  <si>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</si>
  <si>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</si>
  <si>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</si>
  <si>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</si>
  <si>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</si>
  <si>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</si>
  <si>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</si>
  <si>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</si>
  <si>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</si>
  <si>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</si>
  <si>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</si>
  <si>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</si>
  <si>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</si>
  <si>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</si>
  <si>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</si>
  <si>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</si>
  <si>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</si>
  <si>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</si>
  <si>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</si>
  <si>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</si>
  <si>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</si>
  <si>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</si>
  <si>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</si>
  <si>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</si>
  <si>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</si>
  <si>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</si>
  <si>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</si>
  <si>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</si>
  <si>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</si>
  <si>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</si>
  <si>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</si>
  <si>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</si>
  <si>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</si>
  <si>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</si>
  <si>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</si>
  <si>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</si>
  <si>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</si>
  <si>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</si>
  <si>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</si>
  <si>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</si>
  <si>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</si>
  <si>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</si>
  <si>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</si>
  <si>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</si>
  <si>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</si>
  <si>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</si>
  <si>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</si>
  <si>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</si>
  <si>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</si>
  <si>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</si>
  <si>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</si>
  <si>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</si>
  <si>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</si>
  <si>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</si>
  <si>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</si>
  <si>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</si>
  <si>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</si>
  <si>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</si>
  <si>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</si>
  <si>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</si>
  <si>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</si>
  <si>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</si>
  <si>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</si>
  <si>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</si>
  <si>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</si>
  <si>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</si>
  <si>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</si>
  <si>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</si>
  <si>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</si>
  <si>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</si>
  <si>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</si>
  <si>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</si>
  <si>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</si>
  <si>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</si>
  <si>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</si>
  <si>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</si>
  <si>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</si>
  <si>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</si>
  <si>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</si>
  <si>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</si>
  <si>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</si>
  <si>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</si>
  <si>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</si>
  <si>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</si>
  <si>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</si>
  <si>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</si>
  <si>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</si>
  <si>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</si>
  <si>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</si>
  <si>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</si>
  <si>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</si>
  <si>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</si>
  <si>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</si>
  <si>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</si>
  <si>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</si>
  <si>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</si>
  <si>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</si>
  <si>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</si>
  <si>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</si>
  <si>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</si>
  <si>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</si>
  <si>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</si>
  <si>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</si>
  <si>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</si>
  <si>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</si>
  <si>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</si>
  <si>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</si>
  <si>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</si>
  <si>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</si>
  <si>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</si>
  <si>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</si>
  <si>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</si>
  <si>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</si>
  <si>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</si>
  <si>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</si>
  <si>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</si>
  <si>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</si>
  <si>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</si>
  <si>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</si>
  <si>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</si>
  <si>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</si>
  <si>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</si>
  <si>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</si>
  <si>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</si>
  <si>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</si>
  <si>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</si>
  <si>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</si>
  <si>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</si>
  <si>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</si>
  <si>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</si>
  <si>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</si>
  <si>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</si>
  <si>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</si>
  <si>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</si>
  <si>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</si>
  <si>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</si>
  <si>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</si>
  <si>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</si>
  <si>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</si>
  <si>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</si>
  <si>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</si>
  <si>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</si>
  <si>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</si>
  <si>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</si>
  <si>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</si>
  <si>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</si>
  <si>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</si>
  <si>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</si>
  <si>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</si>
  <si>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</si>
  <si>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</si>
  <si>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</si>
  <si>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</si>
  <si>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</si>
  <si>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</si>
  <si>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</si>
  <si>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</si>
  <si>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</si>
  <si>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</si>
  <si>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</si>
  <si>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</si>
  <si>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</si>
  <si>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</si>
  <si>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</si>
  <si>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</si>
  <si>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</si>
  <si>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</si>
  <si>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</si>
  <si>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</si>
  <si>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</si>
  <si>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</si>
  <si>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</si>
  <si>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</si>
  <si>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</si>
  <si>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</si>
  <si>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</si>
  <si>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</si>
  <si>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</si>
  <si>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</si>
  <si>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</si>
  <si>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</si>
  <si>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</si>
  <si>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</si>
  <si>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</si>
  <si>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</si>
  <si>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</si>
  <si>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</si>
  <si>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</si>
  <si>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</si>
  <si>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</si>
  <si>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</si>
  <si>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</si>
  <si>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</si>
  <si>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</si>
  <si>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</si>
  <si>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</si>
  <si>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</si>
  <si>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</si>
  <si>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</si>
  <si>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</si>
  <si>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</si>
  <si>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</si>
  <si>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</si>
  <si>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</si>
  <si>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</si>
  <si>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</si>
  <si>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</si>
  <si>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</si>
  <si>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</si>
  <si>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</si>
  <si>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</si>
  <si>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</si>
  <si>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</si>
  <si>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</si>
  <si>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</si>
  <si>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</si>
  <si>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</si>
  <si>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</si>
  <si>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</si>
  <si>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</si>
  <si>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</si>
  <si>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</si>
  <si>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</si>
  <si>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</si>
  <si>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</si>
  <si>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</si>
  <si>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</si>
  <si>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</si>
  <si>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</si>
  <si>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</si>
  <si>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</si>
  <si>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</si>
  <si>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</si>
  <si>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</si>
  <si>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</si>
  <si>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</si>
  <si>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</si>
  <si>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</si>
  <si>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</si>
  <si>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</si>
  <si>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</si>
  <si>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</si>
  <si>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</si>
  <si>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</si>
  <si>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</si>
  <si>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</si>
  <si>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</si>
  <si>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</si>
  <si>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</si>
  <si>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</si>
  <si>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</si>
  <si>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</si>
  <si>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</si>
  <si>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</si>
  <si>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</si>
  <si>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</si>
  <si>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</si>
  <si>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</si>
  <si>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</si>
  <si>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</si>
  <si>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</si>
  <si>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</si>
  <si>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</si>
  <si>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</si>
  <si>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</si>
  <si>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</si>
  <si>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</si>
  <si>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</si>
  <si>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</si>
  <si>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</si>
  <si>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</si>
  <si>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</si>
  <si>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</si>
  <si>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</si>
  <si>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</si>
  <si>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</si>
  <si>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</si>
  <si>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</si>
  <si>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</si>
  <si>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</si>
  <si>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</si>
  <si>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</si>
  <si>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</si>
  <si>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</si>
  <si>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</si>
  <si>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</si>
  <si>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</si>
  <si>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</si>
  <si>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</si>
  <si>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</si>
  <si>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</si>
  <si>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</si>
  <si>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</si>
  <si>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</si>
  <si>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</si>
  <si>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</si>
  <si>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</si>
  <si>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</si>
  <si>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</si>
  <si>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</si>
  <si>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</si>
  <si>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</si>
  <si>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</si>
  <si>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</si>
  <si>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</si>
  <si>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</si>
  <si>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</si>
  <si>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</si>
  <si>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</si>
  <si>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</si>
  <si>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</si>
  <si>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</si>
  <si>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</si>
  <si>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</si>
  <si>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</si>
  <si>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</si>
  <si>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</si>
  <si>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</si>
  <si>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</si>
  <si>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</si>
  <si>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</si>
  <si>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</si>
  <si>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</si>
  <si>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</si>
  <si>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</si>
  <si>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</si>
  <si>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</si>
  <si>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</si>
  <si>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</si>
  <si>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</si>
  <si>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</si>
  <si>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</si>
  <si>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</si>
  <si>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</si>
  <si>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</si>
  <si>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</si>
  <si>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</si>
  <si>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</si>
  <si>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</si>
  <si>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</si>
  <si>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</si>
  <si>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</si>
  <si>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</si>
  <si>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</si>
  <si>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</si>
  <si>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</si>
  <si>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</si>
  <si>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</si>
  <si>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</si>
  <si>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</si>
  <si>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</si>
  <si>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</si>
  <si>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</si>
  <si>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</si>
  <si>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</si>
  <si>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</si>
  <si>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</si>
  <si>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</si>
  <si>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</si>
  <si>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</si>
  <si>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</si>
  <si>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</si>
  <si>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</si>
  <si>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</si>
  <si>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</si>
  <si>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</si>
  <si>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</si>
  <si>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</si>
  <si>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</si>
  <si>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</si>
  <si>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</si>
  <si>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</si>
  <si>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</si>
  <si>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</si>
  <si>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</si>
  <si>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</si>
  <si>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</si>
  <si>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</si>
  <si>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</si>
  <si>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</si>
  <si>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</si>
  <si>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</si>
  <si>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</si>
  <si>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</si>
  <si>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</si>
  <si>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</si>
  <si>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</si>
  <si>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</si>
  <si>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</si>
  <si>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</si>
  <si>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</si>
  <si>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</si>
  <si>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</si>
  <si>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</si>
  <si>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</si>
  <si>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</si>
  <si>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</si>
  <si>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</si>
  <si>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</si>
  <si>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</si>
  <si>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</si>
  <si>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</si>
  <si>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</si>
  <si>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</si>
  <si>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</si>
  <si>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</si>
  <si>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</si>
  <si>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</si>
  <si>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</si>
  <si>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</si>
  <si>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</si>
  <si>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</si>
  <si>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</si>
  <si>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</si>
  <si>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</si>
  <si>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</si>
  <si>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</si>
  <si>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</si>
  <si>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</si>
  <si>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</si>
  <si>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</si>
  <si>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</si>
  <si>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</si>
  <si>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</si>
  <si>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</si>
  <si>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</si>
  <si>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</si>
  <si>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</si>
  <si>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</si>
  <si>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</si>
  <si>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</si>
  <si>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</si>
  <si>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</si>
  <si>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</si>
  <si>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</si>
  <si>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</si>
  <si>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</si>
  <si>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</si>
  <si>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</si>
  <si>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</si>
  <si>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</si>
  <si>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</si>
  <si>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</si>
  <si>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</si>
  <si>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</si>
  <si>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</si>
  <si>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</si>
  <si>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</si>
  <si>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</si>
  <si>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</si>
  <si>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</si>
  <si>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</si>
  <si>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</si>
  <si>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</si>
  <si>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</si>
  <si>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</si>
  <si>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</si>
  <si>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</si>
  <si>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</si>
  <si>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</si>
  <si>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</si>
  <si>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</si>
  <si>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</si>
  <si>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</si>
  <si>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</si>
  <si>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</si>
  <si>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</si>
  <si>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</si>
  <si>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</si>
  <si>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</si>
  <si>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</si>
  <si>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</si>
  <si>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</si>
  <si>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</si>
  <si>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</si>
  <si>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</si>
  <si>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</si>
  <si>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</si>
  <si>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</si>
  <si>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</si>
  <si>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</si>
  <si>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</si>
  <si>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</si>
  <si>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</si>
  <si>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</si>
  <si>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</si>
  <si>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</si>
  <si>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</si>
  <si>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</si>
  <si>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</si>
  <si>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</si>
  <si>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</si>
  <si>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</si>
  <si>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</si>
  <si>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</si>
  <si>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</si>
  <si>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</si>
  <si>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</si>
  <si>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</si>
  <si>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</si>
  <si>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</si>
  <si>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</si>
  <si>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</si>
  <si>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</si>
  <si>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</si>
  <si>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</si>
  <si>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</si>
  <si>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</si>
  <si>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</si>
  <si>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</si>
  <si>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</si>
  <si>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</si>
  <si>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</si>
  <si>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</si>
  <si>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</si>
  <si>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</si>
  <si>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</si>
  <si>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</si>
  <si>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</si>
  <si>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</si>
  <si>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</si>
  <si>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</si>
  <si>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</si>
  <si>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</si>
  <si>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</si>
  <si>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</si>
  <si>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</si>
  <si>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</si>
  <si>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</si>
  <si>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</si>
  <si>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</si>
  <si>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</si>
  <si>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</si>
  <si>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</si>
  <si>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</si>
  <si>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</si>
  <si>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</si>
  <si>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</si>
  <si>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</si>
  <si>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</si>
  <si>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</si>
  <si>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</si>
  <si>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</si>
  <si>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</si>
  <si>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</si>
  <si>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</si>
  <si>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</si>
  <si>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</si>
  <si>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</si>
  <si>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</si>
  <si>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</si>
  <si>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</si>
  <si>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</si>
  <si>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</si>
  <si>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</si>
  <si>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</si>
  <si>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</si>
  <si>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</si>
  <si>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</si>
  <si>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</si>
  <si>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</si>
  <si>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</si>
  <si>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</si>
  <si>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</si>
  <si>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</si>
  <si>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</si>
  <si>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</si>
  <si>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</si>
  <si>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</si>
  <si>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</si>
  <si>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</si>
  <si>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</si>
  <si>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</si>
  <si>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</si>
  <si>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</si>
  <si>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</si>
  <si>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</si>
  <si>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</si>
  <si>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</si>
  <si>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</si>
  <si>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</si>
  <si>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</si>
  <si>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</si>
  <si>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</si>
  <si>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</si>
  <si>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</si>
  <si>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</si>
  <si>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</si>
  <si>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</si>
  <si>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</si>
  <si>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</si>
  <si>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</si>
  <si>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</si>
  <si>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</si>
  <si>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</si>
  <si>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</si>
  <si>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</si>
  <si>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</si>
  <si>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</si>
  <si>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</si>
  <si>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</si>
  <si>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</si>
  <si>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</si>
  <si>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</si>
  <si>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</si>
  <si>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</si>
  <si>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</si>
  <si>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</si>
  <si>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</si>
  <si>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</si>
  <si>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</si>
  <si>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</si>
  <si>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</si>
  <si>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</si>
  <si>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</si>
  <si>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</si>
  <si>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</si>
  <si>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</si>
  <si>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</si>
  <si>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</si>
  <si>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</si>
  <si>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</si>
  <si>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</si>
  <si>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</si>
  <si>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</si>
  <si>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</si>
  <si>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</si>
  <si>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</si>
  <si>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</si>
  <si>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</si>
  <si>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</si>
  <si>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</si>
  <si>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</si>
  <si>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</si>
  <si>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</si>
  <si>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</si>
  <si>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</si>
  <si>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</si>
  <si>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</si>
  <si>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</si>
  <si>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</si>
  <si>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</si>
  <si>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</si>
  <si>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</si>
  <si>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</si>
  <si>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</si>
  <si>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</si>
  <si>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</si>
  <si>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</si>
  <si>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</si>
  <si>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</si>
  <si>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</si>
  <si>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</si>
  <si>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</si>
  <si>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</si>
  <si>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</si>
  <si>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</si>
  <si>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</si>
  <si>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</si>
  <si>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</si>
  <si>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</si>
  <si>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</si>
  <si>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</si>
  <si>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</si>
  <si>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</si>
  <si>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</si>
  <si>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</si>
  <si>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</si>
  <si>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</si>
  <si>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</si>
  <si>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</si>
  <si>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</si>
  <si>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</si>
  <si>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</si>
  <si>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</si>
  <si>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</si>
  <si>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</si>
  <si>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</si>
  <si>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</si>
  <si>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</si>
  <si>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</si>
  <si>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</si>
  <si>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</si>
  <si>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</si>
  <si>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</si>
  <si>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</si>
  <si>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</si>
  <si>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</si>
  <si>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</si>
  <si>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</si>
  <si>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</si>
  <si>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</si>
  <si>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</si>
  <si>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</si>
  <si>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</si>
  <si>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</si>
  <si>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</si>
  <si>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</si>
  <si>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</si>
  <si>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</si>
  <si>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</si>
  <si>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</si>
  <si>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</si>
  <si>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</si>
  <si>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</si>
  <si>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</si>
  <si>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</si>
  <si>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</si>
  <si>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</si>
  <si>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</si>
  <si>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</si>
  <si>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</si>
  <si>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</si>
  <si>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</si>
  <si>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</si>
  <si>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</si>
  <si>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</si>
  <si>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</si>
  <si>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</si>
  <si>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</si>
  <si>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</si>
  <si>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</si>
  <si>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</si>
  <si>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</si>
  <si>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</si>
  <si>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</si>
  <si>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</si>
  <si>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</si>
  <si>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</si>
  <si>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</si>
  <si>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</si>
  <si>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</si>
  <si>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</si>
  <si>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</si>
  <si>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</si>
  <si>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</si>
  <si>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</si>
  <si>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</si>
  <si>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</si>
  <si>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</si>
  <si>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</si>
  <si>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</si>
  <si>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</si>
  <si>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</si>
  <si>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</si>
  <si>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</si>
  <si>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</si>
  <si>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</si>
  <si>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</si>
  <si>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</si>
  <si>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</si>
  <si>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</si>
  <si>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</si>
  <si>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</si>
  <si>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</si>
  <si>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</si>
  <si>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</si>
  <si>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</si>
  <si>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</si>
  <si>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</si>
  <si>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</si>
  <si>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</si>
  <si>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</si>
  <si>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</si>
  <si>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</si>
  <si>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</si>
  <si>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</si>
  <si>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</si>
  <si>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</si>
  <si>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</si>
  <si>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</si>
  <si>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</si>
  <si>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</si>
  <si>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</si>
  <si>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</si>
  <si>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</si>
  <si>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</si>
  <si>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</si>
  <si>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</si>
  <si>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</si>
  <si>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</si>
  <si>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</si>
  <si>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</si>
  <si>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</si>
  <si>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</si>
  <si>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</si>
  <si>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</si>
  <si>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</si>
  <si>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</si>
  <si>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</si>
  <si>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</si>
  <si>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</si>
  <si>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</si>
  <si>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</si>
  <si>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</si>
  <si>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</si>
  <si>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</si>
  <si>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</si>
  <si>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</si>
  <si>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</si>
  <si>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</si>
  <si>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</si>
  <si>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</si>
  <si>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</si>
  <si>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</si>
  <si>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</si>
  <si>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</si>
  <si>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</si>
  <si>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</si>
  <si>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</si>
  <si>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</si>
  <si>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</si>
  <si>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</si>
  <si>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</si>
  <si>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</si>
  <si>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</si>
  <si>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</si>
  <si>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</si>
  <si>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</si>
  <si>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</si>
  <si>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</si>
  <si>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</si>
  <si>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</si>
  <si>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</si>
  <si>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</si>
  <si>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</si>
  <si>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</si>
  <si>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</si>
  <si>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</si>
  <si>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</si>
  <si>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</si>
  <si>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</si>
  <si>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</si>
  <si>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</si>
  <si>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</si>
  <si>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</si>
  <si>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</si>
  <si>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</si>
  <si>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</si>
  <si>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</si>
  <si>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</si>
  <si>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</si>
  <si>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</si>
  <si>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</si>
  <si>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</si>
  <si>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</si>
  <si>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</si>
  <si>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</si>
  <si>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</si>
  <si>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</si>
  <si>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</si>
  <si>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</si>
  <si>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</si>
  <si>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</si>
  <si>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</si>
  <si>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</si>
  <si>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</si>
  <si>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</si>
  <si>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</si>
  <si>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</si>
  <si>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</si>
  <si>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</si>
  <si>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</si>
  <si>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</si>
  <si>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</si>
  <si>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</si>
  <si>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</si>
  <si>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</si>
  <si>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</si>
  <si>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</si>
  <si>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</si>
  <si>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</si>
  <si>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</si>
  <si>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</si>
  <si>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</si>
  <si>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</si>
  <si>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</si>
  <si>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</si>
  <si>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</si>
  <si>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</si>
  <si>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</si>
  <si>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</si>
  <si>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</si>
  <si>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</si>
  <si>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</si>
  <si>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</si>
  <si>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</si>
  <si>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</si>
  <si>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</si>
  <si>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</si>
  <si>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</si>
  <si>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</si>
  <si>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</si>
  <si>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</si>
  <si>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</si>
  <si>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</si>
  <si>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</si>
  <si>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</si>
  <si>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</si>
  <si>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</si>
  <si>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</si>
  <si>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</si>
  <si>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</si>
  <si>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</si>
  <si>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</si>
  <si>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</si>
  <si>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</si>
  <si>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</si>
  <si>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</si>
  <si>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</si>
  <si>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</si>
  <si>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</si>
  <si>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</si>
  <si>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</si>
  <si>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</si>
  <si>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</si>
  <si>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</si>
  <si>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</si>
  <si>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</si>
  <si>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</si>
  <si>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</si>
  <si>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</si>
  <si>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</si>
  <si>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</si>
  <si>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</si>
  <si>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</si>
  <si>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</si>
  <si>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</si>
  <si>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</si>
  <si>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</si>
  <si>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</si>
  <si>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</si>
  <si>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</si>
  <si>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</si>
  <si>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</si>
  <si>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</si>
  <si>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</si>
  <si>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</si>
  <si>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</si>
  <si>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</si>
  <si>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</si>
  <si>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</si>
  <si>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</si>
  <si>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</si>
  <si>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</si>
  <si>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</si>
  <si>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</si>
  <si>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</si>
  <si>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</si>
  <si>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</si>
  <si>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</si>
  <si>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</si>
  <si>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</si>
  <si>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</si>
  <si>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</si>
  <si>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</si>
  <si>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</si>
  <si>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</si>
  <si>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</si>
  <si>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</si>
  <si>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</si>
  <si>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</si>
  <si>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</si>
  <si>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</si>
  <si>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</si>
  <si>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</si>
  <si>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</si>
  <si>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</si>
  <si>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</si>
  <si>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</si>
  <si>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</si>
  <si>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</si>
  <si>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</si>
  <si>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</si>
  <si>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</si>
  <si>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</si>
  <si>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</si>
  <si>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</si>
  <si>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</si>
  <si>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</si>
  <si>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</si>
  <si>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</si>
  <si>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</si>
  <si>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</si>
  <si>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</si>
  <si>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</si>
  <si>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</si>
  <si>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</si>
  <si>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</si>
  <si>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</si>
  <si>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</si>
  <si>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</si>
  <si>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</si>
  <si>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</si>
  <si>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</si>
  <si>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</si>
  <si>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</si>
  <si>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</si>
  <si>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</si>
  <si>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</si>
  <si>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</si>
  <si>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</si>
  <si>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</si>
  <si>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</si>
  <si>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</si>
  <si>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</si>
  <si>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</si>
  <si>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</si>
  <si>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</si>
  <si>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</si>
  <si>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</si>
  <si>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</si>
  <si>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</si>
  <si>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</si>
  <si>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</si>
  <si>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</si>
  <si>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</si>
  <si>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</si>
  <si>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</si>
  <si>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</si>
  <si>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</si>
  <si>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</si>
  <si>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</si>
  <si>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</si>
  <si>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</si>
  <si>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</si>
  <si>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</si>
  <si>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</si>
  <si>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</si>
  <si>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</si>
  <si>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</si>
  <si>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</si>
  <si>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</si>
  <si>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</si>
  <si>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</si>
  <si>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</si>
  <si>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</si>
  <si>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</si>
  <si>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</si>
  <si>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</si>
  <si>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</si>
  <si>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</si>
  <si>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</si>
  <si>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</si>
  <si>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</si>
  <si>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</si>
  <si>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</si>
  <si>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</si>
  <si>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</si>
  <si>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</si>
  <si>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</si>
  <si>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</si>
  <si>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</si>
  <si>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</si>
  <si>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</si>
  <si>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</si>
  <si>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</si>
  <si>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</si>
  <si>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</si>
  <si>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</si>
  <si>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</si>
  <si>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</si>
  <si>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</si>
  <si>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</si>
  <si>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</si>
  <si>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</si>
  <si>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</si>
  <si>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</si>
  <si>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</si>
  <si>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</si>
  <si>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</si>
  <si>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</si>
  <si>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</si>
  <si>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</si>
  <si>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</si>
  <si>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</si>
  <si>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</si>
  <si>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</si>
  <si>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</si>
  <si>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</si>
  <si>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</si>
  <si>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</si>
  <si>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</si>
  <si>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</si>
  <si>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</si>
  <si>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</si>
  <si>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</si>
  <si>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</si>
  <si>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</si>
  <si>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</si>
  <si>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</si>
  <si>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</si>
  <si>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</si>
  <si>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</si>
  <si>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</si>
  <si>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</si>
  <si>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</si>
  <si>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</si>
  <si>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</si>
  <si>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</si>
  <si>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</si>
  <si>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</si>
  <si>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</si>
  <si>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</si>
  <si>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</si>
  <si>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</si>
  <si>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</si>
  <si>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</si>
  <si>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</si>
  <si>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</si>
  <si>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</si>
  <si>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</si>
  <si>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</si>
  <si>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</si>
  <si>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</si>
  <si>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</si>
  <si>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</si>
  <si>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</si>
  <si>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</si>
  <si>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</si>
  <si>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</si>
  <si>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</si>
  <si>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</si>
  <si>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</si>
  <si>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</si>
  <si>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</si>
  <si>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</si>
  <si>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</si>
  <si>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</si>
  <si>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</si>
  <si>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</si>
  <si>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</si>
  <si>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</si>
  <si>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</si>
  <si>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</si>
  <si>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</si>
  <si>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</si>
  <si>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</si>
  <si>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</si>
  <si>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</si>
  <si>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</si>
  <si>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</si>
  <si>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</si>
  <si>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</si>
  <si>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</si>
  <si>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</si>
  <si>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</si>
  <si>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</si>
  <si>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</si>
  <si>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</si>
  <si>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</si>
  <si>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</si>
  <si>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</si>
  <si>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</si>
  <si>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</si>
  <si>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</si>
  <si>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</si>
  <si>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</si>
  <si>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</si>
  <si>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</si>
  <si>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</si>
  <si>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</si>
  <si>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</si>
  <si>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</si>
  <si>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</si>
  <si>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</si>
  <si>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</si>
  <si>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</si>
  <si>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</si>
  <si>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</si>
  <si>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</si>
  <si>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</si>
  <si>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</si>
  <si>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</si>
  <si>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</si>
  <si>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</si>
  <si>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</si>
  <si>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</si>
  <si>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</si>
  <si>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</si>
  <si>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</si>
  <si>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</si>
  <si>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</si>
  <si>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</si>
  <si>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</si>
  <si>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</si>
  <si>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</si>
  <si>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</si>
  <si>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</si>
  <si>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</si>
  <si>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</si>
  <si>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</si>
  <si>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</si>
  <si>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</si>
  <si>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</si>
  <si>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</si>
  <si>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</si>
  <si>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</si>
  <si>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</si>
  <si>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</si>
  <si>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</si>
  <si>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</si>
  <si>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</si>
  <si>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</si>
  <si>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</si>
  <si>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</si>
  <si>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</si>
  <si>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</si>
  <si>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</si>
  <si>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</si>
  <si>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</si>
  <si>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</si>
  <si>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</si>
  <si>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</si>
  <si>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</si>
  <si>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</si>
  <si>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</si>
  <si>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</si>
  <si>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</si>
  <si>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</si>
  <si>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</si>
  <si>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</si>
  <si>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</si>
  <si>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</si>
  <si>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</si>
  <si>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</si>
  <si>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</si>
  <si>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</si>
  <si>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</si>
  <si>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</si>
  <si>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</si>
  <si>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</si>
  <si>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</si>
  <si>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</si>
  <si>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</si>
  <si>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</si>
  <si>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</si>
  <si>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</si>
  <si>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</si>
  <si>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</si>
  <si>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</si>
  <si>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</si>
  <si>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</si>
  <si>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</si>
  <si>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</si>
  <si>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</si>
  <si>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</si>
  <si>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</si>
  <si>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</si>
  <si>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</si>
  <si>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</si>
  <si>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</si>
  <si>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</si>
  <si>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</si>
  <si>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</si>
  <si>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</si>
  <si>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</si>
  <si>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</si>
  <si>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</si>
  <si>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</si>
  <si>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</si>
  <si>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</si>
  <si>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</si>
  <si>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</si>
  <si>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</si>
  <si>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</si>
  <si>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</si>
  <si>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</si>
  <si>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</si>
  <si>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</si>
  <si>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</si>
  <si>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</si>
  <si>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</si>
  <si>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</si>
  <si>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</si>
  <si>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</si>
  <si>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</si>
  <si>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</si>
  <si>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</si>
  <si>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</si>
  <si>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</si>
  <si>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</si>
  <si>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</si>
  <si>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</si>
  <si>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</si>
  <si>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</si>
  <si>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</si>
  <si>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</si>
  <si>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27/09/2021</t>
  </si>
  <si>
    <t>Cut-off Date: 01/09/2021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</si>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</sst>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71" zoomScale="60" zoomScaleNormal="80" workbookViewId="0">
      <selection activeCell="A17" sqref="A17"/>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A17" sqref="A17"/>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topLeftCell="A4" zoomScale="60" zoomScaleNormal="80" workbookViewId="0">
      <selection activeCell="A17" sqref="A17"/>
    </sheetView>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A17" sqref="A17"/>
    </sheetView>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60" zoomScaleNormal="80" workbookViewId="0">
      <selection activeCell="H22" sqref="H2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2668</v>
      </c>
      <c r="G9" s="7"/>
      <c r="H9" s="7"/>
      <c r="I9" s="7"/>
      <c r="J9" s="8"/>
    </row>
    <row r="10" spans="2:10" ht="21" x14ac:dyDescent="0.25">
      <c r="B10" s="6"/>
      <c r="C10" s="7"/>
      <c r="D10" s="7"/>
      <c r="E10" s="7"/>
      <c r="F10" s="12" t="s">
        <v>2669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3" zoomScale="60" zoomScaleNormal="80" workbookViewId="0">
      <selection activeCell="A17" sqref="A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44440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2362.7740208599998</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0.18567400000000001</v>
      </c>
      <c r="E45" s="144"/>
      <c r="F45" s="144">
        <v>0.1</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2362.7740208599998</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2362.7740208599998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18.444175999999999</v>
      </c>
      <c r="D66" s="321">
        <v>10.154576192004466</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0.60732114999999998</v>
      </c>
      <c r="D70" s="150">
        <v>0.64431205999999996</v>
      </c>
      <c r="E70" s="21"/>
      <c r="F70" s="159">
        <f t="shared" ref="F70:F76" si="1">IF($C$77=0,"",IF(C70="[for completion]","",C70/$C$77))</f>
        <v>2.570373402780804E-4</v>
      </c>
      <c r="G70" s="159">
        <f t="shared" ref="G70:G76" si="2">IF($D$66="ND2","ND2",IF(OR(D70="ND2",D70=""),"",D70/$D$77))</f>
        <v>2.7269305245090008E-4</v>
      </c>
      <c r="H70" s="23"/>
      <c r="L70" s="23"/>
      <c r="M70" s="23"/>
      <c r="N70" s="55"/>
    </row>
    <row r="71" spans="1:14" x14ac:dyDescent="0.25">
      <c r="A71" s="25" t="s">
        <v>114</v>
      </c>
      <c r="B71" s="140" t="s">
        <v>1494</v>
      </c>
      <c r="C71" s="150">
        <v>2.15731428</v>
      </c>
      <c r="D71" s="150">
        <v>2.73258212</v>
      </c>
      <c r="E71" s="21"/>
      <c r="F71" s="159">
        <f t="shared" si="1"/>
        <v>9.1304299986114763E-4</v>
      </c>
      <c r="G71" s="159">
        <f t="shared" si="2"/>
        <v>1.1565143749995177E-3</v>
      </c>
      <c r="H71" s="23"/>
      <c r="L71" s="23"/>
      <c r="M71" s="23"/>
      <c r="N71" s="55"/>
    </row>
    <row r="72" spans="1:14" x14ac:dyDescent="0.25">
      <c r="A72" s="25" t="s">
        <v>115</v>
      </c>
      <c r="B72" s="139" t="s">
        <v>1495</v>
      </c>
      <c r="C72" s="150">
        <v>4.0493866399999998</v>
      </c>
      <c r="D72" s="150">
        <v>6.4962421199999998</v>
      </c>
      <c r="E72" s="21"/>
      <c r="F72" s="159">
        <f t="shared" si="1"/>
        <v>1.7138273081765596E-3</v>
      </c>
      <c r="G72" s="159">
        <f t="shared" si="2"/>
        <v>2.7494132162649669E-3</v>
      </c>
      <c r="H72" s="23"/>
      <c r="L72" s="23"/>
      <c r="M72" s="23"/>
      <c r="N72" s="55"/>
    </row>
    <row r="73" spans="1:14" x14ac:dyDescent="0.25">
      <c r="A73" s="25" t="s">
        <v>116</v>
      </c>
      <c r="B73" s="139" t="s">
        <v>1496</v>
      </c>
      <c r="C73" s="150">
        <v>9.4876997900000006</v>
      </c>
      <c r="D73" s="150">
        <v>19.0089896</v>
      </c>
      <c r="E73" s="21"/>
      <c r="F73" s="159">
        <f t="shared" si="1"/>
        <v>4.015491835544509E-3</v>
      </c>
      <c r="G73" s="159">
        <f t="shared" si="2"/>
        <v>8.0452000200514854E-3</v>
      </c>
      <c r="H73" s="23"/>
      <c r="L73" s="23"/>
      <c r="M73" s="23"/>
      <c r="N73" s="55"/>
    </row>
    <row r="74" spans="1:14" x14ac:dyDescent="0.25">
      <c r="A74" s="25" t="s">
        <v>117</v>
      </c>
      <c r="B74" s="139" t="s">
        <v>1497</v>
      </c>
      <c r="C74" s="150">
        <v>21.4173148</v>
      </c>
      <c r="D74" s="150">
        <v>50.723916030000005</v>
      </c>
      <c r="E74" s="21"/>
      <c r="F74" s="159">
        <f t="shared" si="1"/>
        <v>9.064478706348968E-3</v>
      </c>
      <c r="G74" s="159">
        <f t="shared" si="2"/>
        <v>2.1467950630140065E-2</v>
      </c>
      <c r="H74" s="23"/>
      <c r="L74" s="23"/>
      <c r="M74" s="23"/>
      <c r="N74" s="55"/>
    </row>
    <row r="75" spans="1:14" x14ac:dyDescent="0.25">
      <c r="A75" s="25" t="s">
        <v>118</v>
      </c>
      <c r="B75" s="139" t="s">
        <v>1498</v>
      </c>
      <c r="C75" s="150">
        <v>257.24745558000001</v>
      </c>
      <c r="D75" s="150">
        <v>1447.81293231</v>
      </c>
      <c r="E75" s="21"/>
      <c r="F75" s="159">
        <f t="shared" si="1"/>
        <v>0.10887518370731339</v>
      </c>
      <c r="G75" s="159">
        <f t="shared" si="2"/>
        <v>0.612759798240471</v>
      </c>
      <c r="H75" s="23"/>
      <c r="L75" s="23"/>
      <c r="M75" s="23"/>
      <c r="N75" s="55"/>
    </row>
    <row r="76" spans="1:14" x14ac:dyDescent="0.25">
      <c r="A76" s="25" t="s">
        <v>119</v>
      </c>
      <c r="B76" s="139" t="s">
        <v>1499</v>
      </c>
      <c r="C76" s="150">
        <v>2067.8075286200001</v>
      </c>
      <c r="D76" s="150">
        <v>835.35504662000005</v>
      </c>
      <c r="E76" s="21"/>
      <c r="F76" s="159">
        <f t="shared" si="1"/>
        <v>0.87516093810247741</v>
      </c>
      <c r="G76" s="159">
        <f t="shared" si="2"/>
        <v>0.35354843046562212</v>
      </c>
      <c r="H76" s="23"/>
      <c r="L76" s="23"/>
      <c r="M76" s="23"/>
      <c r="N76" s="55"/>
    </row>
    <row r="77" spans="1:14" x14ac:dyDescent="0.25">
      <c r="A77" s="25" t="s">
        <v>120</v>
      </c>
      <c r="B77" s="59" t="s">
        <v>99</v>
      </c>
      <c r="C77" s="152">
        <f>SUM(C70:C76)</f>
        <v>2362.7740208599998</v>
      </c>
      <c r="D77" s="152">
        <f>SUM(D70:D76)</f>
        <v>2362.7740208599998</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0.20186963999999999</v>
      </c>
      <c r="D79" s="152" t="str">
        <f>IF($D$66="ND2","ND2","")</f>
        <v/>
      </c>
      <c r="E79" s="42"/>
      <c r="F79" s="159">
        <f>IF($C$77=0,"",IF(C79="","",C79/$C$77))</f>
        <v>8.543755696387914E-5</v>
      </c>
      <c r="G79" s="159" t="str">
        <f>IF($D$66="ND2","ND2",IF(OR(D79="ND2",D79=""),"",D79/$D$77))</f>
        <v/>
      </c>
      <c r="H79" s="23"/>
      <c r="L79" s="23"/>
      <c r="M79" s="23"/>
      <c r="N79" s="55"/>
    </row>
    <row r="80" spans="1:14" outlineLevel="1" x14ac:dyDescent="0.25">
      <c r="A80" s="25" t="s">
        <v>125</v>
      </c>
      <c r="B80" s="60" t="s">
        <v>126</v>
      </c>
      <c r="C80" s="152">
        <v>0.40545151000000001</v>
      </c>
      <c r="D80" s="152" t="str">
        <f>IF($D$66="ND2","ND2","")</f>
        <v/>
      </c>
      <c r="E80" s="42"/>
      <c r="F80" s="159">
        <f>IF($C$77=0,"",IF(C80="","",C80/$C$77))</f>
        <v>1.7159978331420127E-4</v>
      </c>
      <c r="G80" s="159" t="str">
        <f>IF($D$66="ND2","ND2",IF(OR(D80="ND2",D80=""),"",D80/$D$77))</f>
        <v/>
      </c>
      <c r="H80" s="23"/>
      <c r="L80" s="23"/>
      <c r="M80" s="23"/>
      <c r="N80" s="55"/>
    </row>
    <row r="81" spans="1:14" outlineLevel="1" x14ac:dyDescent="0.25">
      <c r="A81" s="25" t="s">
        <v>127</v>
      </c>
      <c r="B81" s="60" t="s">
        <v>128</v>
      </c>
      <c r="C81" s="152">
        <v>0.61811718999999998</v>
      </c>
      <c r="D81" s="152" t="str">
        <f>IF($D$66="ND2","ND2","")</f>
        <v/>
      </c>
      <c r="E81" s="42"/>
      <c r="F81" s="159">
        <f>IF($C$77=0,"",IF(C81="","",C81/$C$77))</f>
        <v>2.6160656268559208E-4</v>
      </c>
      <c r="G81" s="159" t="str">
        <f>IF($D$66="ND2","ND2",IF(OR(D81="ND2",D81=""),"",D81/$D$77))</f>
        <v/>
      </c>
      <c r="H81" s="23"/>
      <c r="L81" s="23"/>
      <c r="M81" s="23"/>
      <c r="N81" s="55"/>
    </row>
    <row r="82" spans="1:14" outlineLevel="1" x14ac:dyDescent="0.25">
      <c r="A82" s="25" t="s">
        <v>129</v>
      </c>
      <c r="B82" s="60" t="s">
        <v>130</v>
      </c>
      <c r="C82" s="152">
        <v>1.53919709</v>
      </c>
      <c r="D82" s="152" t="str">
        <f>IF($D$66="ND2","ND2","")</f>
        <v/>
      </c>
      <c r="E82" s="42"/>
      <c r="F82" s="159">
        <f>IF($C$77=0,"",IF(C82="","",C82/$C$77))</f>
        <v>6.5143643717555555E-4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3.6875</v>
      </c>
      <c r="D89" s="154">
        <v>3.6875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v>500</v>
      </c>
      <c r="D94" s="150" t="str">
        <f t="shared" si="3"/>
        <v/>
      </c>
      <c r="E94" s="21"/>
      <c r="F94" s="159">
        <f t="shared" si="4"/>
        <v>0.25</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v>500</v>
      </c>
      <c r="D96" s="150" t="str">
        <f t="shared" si="3"/>
        <v/>
      </c>
      <c r="E96" s="21"/>
      <c r="F96" s="159">
        <f t="shared" si="4"/>
        <v>0.25</v>
      </c>
      <c r="G96" s="159" t="str">
        <f t="shared" si="5"/>
        <v/>
      </c>
      <c r="H96" s="23"/>
      <c r="L96" s="23"/>
      <c r="M96" s="23"/>
      <c r="N96" s="55"/>
    </row>
    <row r="97" spans="1:14" x14ac:dyDescent="0.25">
      <c r="A97" s="25" t="s">
        <v>145</v>
      </c>
      <c r="B97" s="140" t="s">
        <v>1497</v>
      </c>
      <c r="C97" s="150">
        <v>500</v>
      </c>
      <c r="D97" s="150" t="str">
        <f t="shared" si="3"/>
        <v/>
      </c>
      <c r="E97" s="21"/>
      <c r="F97" s="159">
        <f t="shared" si="4"/>
        <v>0.25</v>
      </c>
      <c r="G97" s="159" t="str">
        <f t="shared" si="5"/>
        <v/>
      </c>
      <c r="H97" s="23"/>
      <c r="L97" s="23"/>
      <c r="M97" s="23"/>
    </row>
    <row r="98" spans="1:14" x14ac:dyDescent="0.25">
      <c r="A98" s="25" t="s">
        <v>146</v>
      </c>
      <c r="B98" s="140" t="s">
        <v>1498</v>
      </c>
      <c r="C98" s="150">
        <v>500</v>
      </c>
      <c r="D98" s="150" t="str">
        <f t="shared" si="3"/>
        <v/>
      </c>
      <c r="E98" s="21"/>
      <c r="F98" s="159">
        <f t="shared" si="4"/>
        <v>0.25</v>
      </c>
      <c r="G98" s="159" t="str">
        <f t="shared" si="5"/>
        <v/>
      </c>
      <c r="H98" s="23"/>
      <c r="L98" s="23"/>
      <c r="M98" s="23"/>
    </row>
    <row r="99" spans="1:14" x14ac:dyDescent="0.25">
      <c r="A99" s="25" t="s">
        <v>147</v>
      </c>
      <c r="B99" s="140" t="s">
        <v>1499</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2362.7740208599998</v>
      </c>
      <c r="D112" s="150">
        <v>2362.7740208599998</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2362.7740208599998</v>
      </c>
      <c r="D129" s="150">
        <f>SUM(D112:D128)</f>
        <v>2362.7740208599998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9.7342201199999998</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9.7342201199999998</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v>9.7342201199999998</v>
      </c>
      <c r="E193" s="50"/>
      <c r="F193" s="159">
        <f t="shared" ref="F193:F206" si="15">IF($C$208=0,"",IF(C193="[for completion]","",C193/$C$208))</f>
        <v>1</v>
      </c>
      <c r="G193" s="51"/>
      <c r="H193" s="23"/>
      <c r="L193" s="23"/>
      <c r="M193" s="23"/>
      <c r="N193" s="55"/>
    </row>
    <row r="194" spans="1:14" x14ac:dyDescent="0.25">
      <c r="A194" s="25" t="s">
        <v>256</v>
      </c>
      <c r="B194" s="42" t="s">
        <v>257</v>
      </c>
      <c r="C194" s="150"/>
      <c r="E194" s="53"/>
      <c r="F194" s="159">
        <f t="shared" si="15"/>
        <v>0</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9.7342201199999998</v>
      </c>
      <c r="E207" s="53"/>
      <c r="F207" s="159">
        <f>SUM(F193:F196)</f>
        <v>1</v>
      </c>
      <c r="G207" s="53"/>
      <c r="H207" s="23"/>
      <c r="L207" s="23"/>
      <c r="M207" s="23"/>
      <c r="N207" s="55"/>
    </row>
    <row r="208" spans="1:14" x14ac:dyDescent="0.25">
      <c r="A208" s="25" t="s">
        <v>282</v>
      </c>
      <c r="B208" s="59" t="s">
        <v>99</v>
      </c>
      <c r="C208" s="152">
        <f>SUM(C193:C206)</f>
        <v>9.7342201199999998</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ht="45"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2569</v>
      </c>
      <c r="H339" s="23"/>
      <c r="I339" s="55"/>
      <c r="J339" s="55"/>
      <c r="K339" s="55"/>
      <c r="L339" s="55"/>
      <c r="M339" s="55"/>
      <c r="N339" s="55"/>
    </row>
    <row r="340" spans="1:14" outlineLevel="1" x14ac:dyDescent="0.25">
      <c r="A340" s="25" t="s">
        <v>389</v>
      </c>
      <c r="B340" s="54" t="s">
        <v>2570</v>
      </c>
      <c r="C340" s="25" t="s">
        <v>2569</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502" zoomScale="60" zoomScaleNormal="80" workbookViewId="0">
      <selection activeCell="A17" sqref="A1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2362.7740208599998</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2362.7740208599998</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14476</v>
      </c>
      <c r="D28" s="276" t="str">
        <f>IF(C28="","","ND2")</f>
        <v>ND2</v>
      </c>
      <c r="F28" s="276">
        <f>IF(C28=0,"",IF(C28="","",C28))</f>
        <v>14476</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3.0999999999999999E-3</v>
      </c>
      <c r="D36" s="142" t="str">
        <f>IF(C36="","","ND2")</f>
        <v>ND2</v>
      </c>
      <c r="E36" s="170"/>
      <c r="F36" s="142">
        <f>IF(C36=0,"",C36)</f>
        <v>3.0999999999999999E-3</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3.952029E-2</v>
      </c>
      <c r="D99" s="142" t="str">
        <f t="shared" ref="D99:D111" si="1">IF(C99="","","ND2")</f>
        <v>ND2</v>
      </c>
      <c r="E99" s="142"/>
      <c r="F99" s="142">
        <f t="shared" ref="F99:F111" si="2">IF(C99="","",C99)</f>
        <v>3.952029E-2</v>
      </c>
      <c r="G99" s="108"/>
    </row>
    <row r="100" spans="1:7" x14ac:dyDescent="0.25">
      <c r="A100" s="108" t="s">
        <v>546</v>
      </c>
      <c r="B100" s="129" t="s">
        <v>2577</v>
      </c>
      <c r="C100" s="142">
        <v>4.1140160000000002E-2</v>
      </c>
      <c r="D100" s="142" t="str">
        <f t="shared" si="1"/>
        <v>ND2</v>
      </c>
      <c r="E100" s="142"/>
      <c r="F100" s="142">
        <f t="shared" si="2"/>
        <v>4.1140160000000002E-2</v>
      </c>
      <c r="G100" s="108"/>
    </row>
    <row r="101" spans="1:7" x14ac:dyDescent="0.25">
      <c r="A101" s="108" t="s">
        <v>547</v>
      </c>
      <c r="B101" s="129" t="s">
        <v>2578</v>
      </c>
      <c r="C101" s="142">
        <v>3.5855159999999997E-2</v>
      </c>
      <c r="D101" s="142" t="str">
        <f t="shared" si="1"/>
        <v>ND2</v>
      </c>
      <c r="E101" s="142"/>
      <c r="F101" s="142">
        <f t="shared" si="2"/>
        <v>3.5855159999999997E-2</v>
      </c>
      <c r="G101" s="108"/>
    </row>
    <row r="102" spans="1:7" x14ac:dyDescent="0.25">
      <c r="A102" s="108" t="s">
        <v>548</v>
      </c>
      <c r="B102" s="129" t="s">
        <v>2579</v>
      </c>
      <c r="C102" s="142">
        <v>8.4738610000000006E-2</v>
      </c>
      <c r="D102" s="142" t="str">
        <f t="shared" si="1"/>
        <v>ND2</v>
      </c>
      <c r="E102" s="142"/>
      <c r="F102" s="142">
        <f t="shared" si="2"/>
        <v>8.4738610000000006E-2</v>
      </c>
      <c r="G102" s="108"/>
    </row>
    <row r="103" spans="1:7" x14ac:dyDescent="0.25">
      <c r="A103" s="108" t="s">
        <v>549</v>
      </c>
      <c r="B103" s="129" t="s">
        <v>2580</v>
      </c>
      <c r="C103" s="142">
        <v>0.13157070000000001</v>
      </c>
      <c r="D103" s="142" t="str">
        <f t="shared" si="1"/>
        <v>ND2</v>
      </c>
      <c r="E103" s="142"/>
      <c r="F103" s="142">
        <f t="shared" si="2"/>
        <v>0.13157070000000001</v>
      </c>
      <c r="G103" s="108"/>
    </row>
    <row r="104" spans="1:7" x14ac:dyDescent="0.25">
      <c r="A104" s="108" t="s">
        <v>550</v>
      </c>
      <c r="B104" s="129" t="s">
        <v>2581</v>
      </c>
      <c r="C104" s="142">
        <v>0.12442723</v>
      </c>
      <c r="D104" s="142" t="str">
        <f t="shared" si="1"/>
        <v>ND2</v>
      </c>
      <c r="E104" s="142"/>
      <c r="F104" s="142">
        <f t="shared" si="2"/>
        <v>0.12442723</v>
      </c>
      <c r="G104" s="108"/>
    </row>
    <row r="105" spans="1:7" x14ac:dyDescent="0.25">
      <c r="A105" s="108" t="s">
        <v>551</v>
      </c>
      <c r="B105" s="129" t="s">
        <v>2582</v>
      </c>
      <c r="C105" s="142">
        <v>0.20269909999999999</v>
      </c>
      <c r="D105" s="142" t="str">
        <f t="shared" si="1"/>
        <v>ND2</v>
      </c>
      <c r="E105" s="142"/>
      <c r="F105" s="142">
        <f t="shared" si="2"/>
        <v>0.20269909999999999</v>
      </c>
      <c r="G105" s="108"/>
    </row>
    <row r="106" spans="1:7" x14ac:dyDescent="0.25">
      <c r="A106" s="108" t="s">
        <v>552</v>
      </c>
      <c r="B106" s="129" t="s">
        <v>2583</v>
      </c>
      <c r="C106" s="142">
        <v>3.2159269999999997E-2</v>
      </c>
      <c r="D106" s="142" t="str">
        <f t="shared" si="1"/>
        <v>ND2</v>
      </c>
      <c r="E106" s="142"/>
      <c r="F106" s="142">
        <f t="shared" si="2"/>
        <v>3.2159269999999997E-2</v>
      </c>
      <c r="G106" s="108"/>
    </row>
    <row r="107" spans="1:7" x14ac:dyDescent="0.25">
      <c r="A107" s="108" t="s">
        <v>553</v>
      </c>
      <c r="B107" s="129" t="s">
        <v>2584</v>
      </c>
      <c r="C107" s="142">
        <v>0.14434552</v>
      </c>
      <c r="D107" s="142" t="str">
        <f t="shared" si="1"/>
        <v>ND2</v>
      </c>
      <c r="E107" s="142"/>
      <c r="F107" s="142">
        <f t="shared" si="2"/>
        <v>0.14434552</v>
      </c>
      <c r="G107" s="108"/>
    </row>
    <row r="108" spans="1:7" x14ac:dyDescent="0.25">
      <c r="A108" s="108" t="s">
        <v>554</v>
      </c>
      <c r="B108" s="129" t="s">
        <v>2585</v>
      </c>
      <c r="C108" s="142">
        <v>8.1019069999999999E-2</v>
      </c>
      <c r="D108" s="142" t="str">
        <f t="shared" si="1"/>
        <v>ND2</v>
      </c>
      <c r="E108" s="142"/>
      <c r="F108" s="142">
        <f t="shared" si="2"/>
        <v>8.1019069999999999E-2</v>
      </c>
      <c r="G108" s="108"/>
    </row>
    <row r="109" spans="1:7" x14ac:dyDescent="0.25">
      <c r="A109" s="108" t="s">
        <v>555</v>
      </c>
      <c r="B109" s="129" t="s">
        <v>2586</v>
      </c>
      <c r="C109" s="142">
        <v>6.084796E-2</v>
      </c>
      <c r="D109" s="142" t="str">
        <f t="shared" si="1"/>
        <v>ND2</v>
      </c>
      <c r="E109" s="142"/>
      <c r="F109" s="142">
        <f t="shared" si="2"/>
        <v>6.084796E-2</v>
      </c>
      <c r="G109" s="108"/>
    </row>
    <row r="110" spans="1:7" x14ac:dyDescent="0.25">
      <c r="A110" s="108" t="s">
        <v>556</v>
      </c>
      <c r="B110" s="129" t="s">
        <v>2587</v>
      </c>
      <c r="C110" s="142">
        <v>2.1676930000000001E-2</v>
      </c>
      <c r="D110" s="142" t="str">
        <f t="shared" si="1"/>
        <v>ND2</v>
      </c>
      <c r="E110" s="142"/>
      <c r="F110" s="142">
        <f t="shared" si="2"/>
        <v>2.1676930000000001E-2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0.97392654000000001</v>
      </c>
      <c r="D150" s="142" t="str">
        <f>IF(C150="","","ND2")</f>
        <v>ND2</v>
      </c>
      <c r="E150" s="143"/>
      <c r="F150" s="142">
        <f>IF(C150="","",C150)</f>
        <v>0.97392654000000001</v>
      </c>
    </row>
    <row r="151" spans="1:7" x14ac:dyDescent="0.25">
      <c r="A151" s="108" t="s">
        <v>579</v>
      </c>
      <c r="B151" s="108" t="s">
        <v>2590</v>
      </c>
      <c r="C151" s="142">
        <v>2.607346E-2</v>
      </c>
      <c r="D151" s="142" t="str">
        <f>IF(C151="","","ND2")</f>
        <v>ND2</v>
      </c>
      <c r="E151" s="143"/>
      <c r="F151" s="142">
        <f>IF(C151="","",C151)</f>
        <v>2.607346E-2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0.38100995999999998</v>
      </c>
      <c r="D160" s="142" t="str">
        <f>IF(C160="","","ND2")</f>
        <v>ND2</v>
      </c>
      <c r="E160" s="143"/>
      <c r="F160" s="142">
        <f>IF(C160="","",C160)</f>
        <v>0.38100995999999998</v>
      </c>
    </row>
    <row r="161" spans="1:7" x14ac:dyDescent="0.25">
      <c r="A161" s="108" t="s">
        <v>591</v>
      </c>
      <c r="B161" s="108" t="s">
        <v>592</v>
      </c>
      <c r="C161" s="142">
        <v>0.61899004000000002</v>
      </c>
      <c r="D161" s="142" t="str">
        <f>IF(C161="","","ND2")</f>
        <v>ND2</v>
      </c>
      <c r="E161" s="143"/>
      <c r="F161" s="142">
        <f>IF(C161="","",C161)</f>
        <v>0.61899004000000002</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1.1289769999999999E-2</v>
      </c>
      <c r="D170" s="142" t="str">
        <f>IF(C170="","","ND2")</f>
        <v>ND2</v>
      </c>
      <c r="E170" s="143"/>
      <c r="F170" s="142">
        <f>IF(C170="","",C170)</f>
        <v>1.1289769999999999E-2</v>
      </c>
    </row>
    <row r="171" spans="1:7" x14ac:dyDescent="0.25">
      <c r="A171" s="108" t="s">
        <v>603</v>
      </c>
      <c r="B171" s="130" t="s">
        <v>2593</v>
      </c>
      <c r="C171" s="142">
        <v>9.6535120000000002E-2</v>
      </c>
      <c r="D171" s="142" t="str">
        <f>IF(C171="","","ND2")</f>
        <v>ND2</v>
      </c>
      <c r="E171" s="143"/>
      <c r="F171" s="142">
        <f>IF(C171="","",C171)</f>
        <v>9.6535120000000002E-2</v>
      </c>
    </row>
    <row r="172" spans="1:7" x14ac:dyDescent="0.25">
      <c r="A172" s="108" t="s">
        <v>605</v>
      </c>
      <c r="B172" s="130" t="s">
        <v>2594</v>
      </c>
      <c r="C172" s="142">
        <v>3.1838669999999999E-2</v>
      </c>
      <c r="D172" s="142" t="str">
        <f>IF(C172="","","ND2")</f>
        <v>ND2</v>
      </c>
      <c r="E172" s="142"/>
      <c r="F172" s="142">
        <f>IF(C172="","",C172)</f>
        <v>3.1838669999999999E-2</v>
      </c>
    </row>
    <row r="173" spans="1:7" x14ac:dyDescent="0.25">
      <c r="A173" s="108" t="s">
        <v>607</v>
      </c>
      <c r="B173" s="130" t="s">
        <v>2595</v>
      </c>
      <c r="C173" s="142">
        <v>0.29092653000000002</v>
      </c>
      <c r="D173" s="142" t="str">
        <f>IF(C173="","","ND2")</f>
        <v>ND2</v>
      </c>
      <c r="E173" s="142"/>
      <c r="F173" s="142">
        <f>IF(C173="","",C173)</f>
        <v>0.29092653000000002</v>
      </c>
    </row>
    <row r="174" spans="1:7" x14ac:dyDescent="0.25">
      <c r="A174" s="108" t="s">
        <v>609</v>
      </c>
      <c r="B174" s="130" t="s">
        <v>2596</v>
      </c>
      <c r="C174" s="142">
        <v>0.56940990000000002</v>
      </c>
      <c r="D174" s="142" t="str">
        <f>IF(C174="","","ND2")</f>
        <v>ND2</v>
      </c>
      <c r="E174" s="142"/>
      <c r="F174" s="142">
        <f>IF(C174="","",C174)</f>
        <v>0.56940990000000002</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163.22008986322189</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2.3058413999999998</v>
      </c>
      <c r="D190" s="171">
        <v>149</v>
      </c>
      <c r="E190" s="135"/>
      <c r="F190" s="167">
        <f t="shared" ref="F190:F213" si="3">IF($C$214=0,"",IF(C190="[for completion]","",IF(C190="","",C190/$C$214)))</f>
        <v>9.7590433094432054E-4</v>
      </c>
      <c r="G190" s="167">
        <f t="shared" ref="G190:G213" si="4">IF($D$214=0,"",IF(D190="[for completion]","",IF(D190="","",D190/$D$214)))</f>
        <v>1.029289859077093E-2</v>
      </c>
    </row>
    <row r="191" spans="1:7" x14ac:dyDescent="0.25">
      <c r="A191" s="108" t="s">
        <v>630</v>
      </c>
      <c r="B191" s="129" t="s">
        <v>2598</v>
      </c>
      <c r="C191" s="168">
        <v>17.27834107</v>
      </c>
      <c r="D191" s="171">
        <v>449</v>
      </c>
      <c r="E191" s="135"/>
      <c r="F191" s="167">
        <f t="shared" si="3"/>
        <v>7.3127353345924517E-3</v>
      </c>
      <c r="G191" s="167">
        <f t="shared" si="4"/>
        <v>3.1016855484940591E-2</v>
      </c>
    </row>
    <row r="192" spans="1:7" x14ac:dyDescent="0.25">
      <c r="A192" s="108" t="s">
        <v>631</v>
      </c>
      <c r="B192" s="129" t="s">
        <v>2599</v>
      </c>
      <c r="C192" s="168">
        <v>45.823041500000002</v>
      </c>
      <c r="D192" s="171">
        <v>713</v>
      </c>
      <c r="E192" s="135"/>
      <c r="F192" s="167">
        <f t="shared" si="3"/>
        <v>1.9393746966678341E-2</v>
      </c>
      <c r="G192" s="167">
        <f t="shared" si="4"/>
        <v>4.9253937551809894E-2</v>
      </c>
    </row>
    <row r="193" spans="1:7" x14ac:dyDescent="0.25">
      <c r="A193" s="108" t="s">
        <v>632</v>
      </c>
      <c r="B193" s="129" t="s">
        <v>2600</v>
      </c>
      <c r="C193" s="168">
        <v>107.63533923999999</v>
      </c>
      <c r="D193" s="171">
        <v>1208</v>
      </c>
      <c r="E193" s="135"/>
      <c r="F193" s="167">
        <f t="shared" si="3"/>
        <v>4.5554648176139599E-2</v>
      </c>
      <c r="G193" s="167">
        <f t="shared" si="4"/>
        <v>8.3448466427189838E-2</v>
      </c>
    </row>
    <row r="194" spans="1:7" x14ac:dyDescent="0.25">
      <c r="A194" s="108" t="s">
        <v>633</v>
      </c>
      <c r="B194" s="129" t="s">
        <v>2601</v>
      </c>
      <c r="C194" s="168">
        <v>525.91246969999997</v>
      </c>
      <c r="D194" s="171">
        <v>4142</v>
      </c>
      <c r="E194" s="135"/>
      <c r="F194" s="167">
        <f t="shared" si="3"/>
        <v>0.22258263594272085</v>
      </c>
      <c r="G194" s="167">
        <f t="shared" si="4"/>
        <v>0.28612876485216909</v>
      </c>
    </row>
    <row r="195" spans="1:7" x14ac:dyDescent="0.25">
      <c r="A195" s="108" t="s">
        <v>634</v>
      </c>
      <c r="B195" s="129" t="s">
        <v>2602</v>
      </c>
      <c r="C195" s="168">
        <v>724.06525887999999</v>
      </c>
      <c r="D195" s="171">
        <v>4170</v>
      </c>
      <c r="E195" s="135"/>
      <c r="F195" s="167">
        <f t="shared" si="3"/>
        <v>0.30644710517701379</v>
      </c>
      <c r="G195" s="167">
        <f t="shared" si="4"/>
        <v>0.28806300082895825</v>
      </c>
    </row>
    <row r="196" spans="1:7" x14ac:dyDescent="0.25">
      <c r="A196" s="108" t="s">
        <v>635</v>
      </c>
      <c r="B196" s="129" t="s">
        <v>2603</v>
      </c>
      <c r="C196" s="168">
        <v>521.74171108999997</v>
      </c>
      <c r="D196" s="171">
        <v>2371</v>
      </c>
      <c r="E196" s="135"/>
      <c r="F196" s="167">
        <f t="shared" si="3"/>
        <v>0.22081744021381153</v>
      </c>
      <c r="G196" s="167">
        <f t="shared" si="4"/>
        <v>0.16378833932025422</v>
      </c>
    </row>
    <row r="197" spans="1:7" x14ac:dyDescent="0.25">
      <c r="A197" s="108" t="s">
        <v>636</v>
      </c>
      <c r="B197" s="129" t="s">
        <v>2604</v>
      </c>
      <c r="C197" s="168">
        <v>176.6691453</v>
      </c>
      <c r="D197" s="171">
        <v>652</v>
      </c>
      <c r="E197" s="135"/>
      <c r="F197" s="167">
        <f t="shared" si="3"/>
        <v>7.4771917982954711E-2</v>
      </c>
      <c r="G197" s="167">
        <f t="shared" si="4"/>
        <v>4.5040066316662061E-2</v>
      </c>
    </row>
    <row r="198" spans="1:7" x14ac:dyDescent="0.25">
      <c r="A198" s="108" t="s">
        <v>637</v>
      </c>
      <c r="B198" s="129" t="s">
        <v>2605</v>
      </c>
      <c r="C198" s="168">
        <v>91.880469590000004</v>
      </c>
      <c r="D198" s="171">
        <v>284</v>
      </c>
      <c r="E198" s="135"/>
      <c r="F198" s="167">
        <f t="shared" si="3"/>
        <v>3.8886693682435816E-2</v>
      </c>
      <c r="G198" s="167">
        <f t="shared" si="4"/>
        <v>1.9618679193147279E-2</v>
      </c>
    </row>
    <row r="199" spans="1:7" x14ac:dyDescent="0.25">
      <c r="A199" s="108" t="s">
        <v>638</v>
      </c>
      <c r="B199" s="129" t="s">
        <v>2606</v>
      </c>
      <c r="C199" s="168">
        <v>55.217391390000003</v>
      </c>
      <c r="D199" s="171">
        <v>148</v>
      </c>
      <c r="E199" s="129"/>
      <c r="F199" s="167">
        <f t="shared" si="3"/>
        <v>2.3369730199548262E-2</v>
      </c>
      <c r="G199" s="167">
        <f t="shared" si="4"/>
        <v>1.0223818734457032E-2</v>
      </c>
    </row>
    <row r="200" spans="1:7" x14ac:dyDescent="0.25">
      <c r="A200" s="108" t="s">
        <v>639</v>
      </c>
      <c r="B200" s="129" t="s">
        <v>2607</v>
      </c>
      <c r="C200" s="168">
        <v>33.331271729999997</v>
      </c>
      <c r="D200" s="171">
        <v>79</v>
      </c>
      <c r="E200" s="129"/>
      <c r="F200" s="167">
        <f t="shared" si="3"/>
        <v>1.4106838587072379E-2</v>
      </c>
      <c r="G200" s="167">
        <f t="shared" si="4"/>
        <v>5.4573086487980102E-3</v>
      </c>
    </row>
    <row r="201" spans="1:7" x14ac:dyDescent="0.25">
      <c r="A201" s="108" t="s">
        <v>640</v>
      </c>
      <c r="B201" s="129" t="s">
        <v>2608</v>
      </c>
      <c r="C201" s="168">
        <v>18.395374589999999</v>
      </c>
      <c r="D201" s="171">
        <v>39</v>
      </c>
      <c r="E201" s="129"/>
      <c r="F201" s="167">
        <f t="shared" si="3"/>
        <v>7.7854989210116993E-3</v>
      </c>
      <c r="G201" s="167">
        <f t="shared" si="4"/>
        <v>2.6941143962420557E-3</v>
      </c>
    </row>
    <row r="202" spans="1:7" x14ac:dyDescent="0.25">
      <c r="A202" s="108" t="s">
        <v>641</v>
      </c>
      <c r="B202" s="129" t="s">
        <v>2609</v>
      </c>
      <c r="C202" s="168">
        <v>16.312416120000002</v>
      </c>
      <c r="D202" s="171">
        <v>31</v>
      </c>
      <c r="E202" s="129"/>
      <c r="F202" s="167">
        <f t="shared" si="3"/>
        <v>6.9039256297826696E-3</v>
      </c>
      <c r="G202" s="167">
        <f t="shared" si="4"/>
        <v>2.1414755457308649E-3</v>
      </c>
    </row>
    <row r="203" spans="1:7" x14ac:dyDescent="0.25">
      <c r="A203" s="108" t="s">
        <v>642</v>
      </c>
      <c r="B203" s="129" t="s">
        <v>2610</v>
      </c>
      <c r="C203" s="168">
        <v>9.7767381899999997</v>
      </c>
      <c r="D203" s="171">
        <v>17</v>
      </c>
      <c r="E203" s="129"/>
      <c r="F203" s="167">
        <f t="shared" si="3"/>
        <v>4.1378219430572016E-3</v>
      </c>
      <c r="G203" s="167">
        <f t="shared" si="4"/>
        <v>1.1743575573362806E-3</v>
      </c>
    </row>
    <row r="204" spans="1:7" x14ac:dyDescent="0.25">
      <c r="A204" s="108" t="s">
        <v>643</v>
      </c>
      <c r="B204" s="129" t="s">
        <v>2611</v>
      </c>
      <c r="C204" s="168">
        <v>4.98503863</v>
      </c>
      <c r="D204" s="171">
        <v>8</v>
      </c>
      <c r="E204" s="129"/>
      <c r="F204" s="167">
        <f t="shared" si="3"/>
        <v>2.1098245477515249E-3</v>
      </c>
      <c r="G204" s="167">
        <f t="shared" si="4"/>
        <v>5.5263885051119092E-4</v>
      </c>
    </row>
    <row r="205" spans="1:7" x14ac:dyDescent="0.25">
      <c r="A205" s="108" t="s">
        <v>644</v>
      </c>
      <c r="B205" s="129" t="s">
        <v>2612</v>
      </c>
      <c r="C205" s="168">
        <v>6.0679963399999997</v>
      </c>
      <c r="D205" s="171">
        <v>9</v>
      </c>
      <c r="F205" s="167">
        <f t="shared" si="3"/>
        <v>2.5681661836587225E-3</v>
      </c>
      <c r="G205" s="167">
        <f t="shared" si="4"/>
        <v>6.2171870682508983E-4</v>
      </c>
    </row>
    <row r="206" spans="1:7" x14ac:dyDescent="0.25">
      <c r="A206" s="108" t="s">
        <v>645</v>
      </c>
      <c r="B206" s="129" t="s">
        <v>2613</v>
      </c>
      <c r="C206" s="168">
        <v>1.43392908</v>
      </c>
      <c r="D206" s="171">
        <v>2</v>
      </c>
      <c r="E206" s="124"/>
      <c r="F206" s="167">
        <f t="shared" si="3"/>
        <v>6.0688371691088776E-4</v>
      </c>
      <c r="G206" s="167">
        <f t="shared" si="4"/>
        <v>1.3815971262779773E-4</v>
      </c>
    </row>
    <row r="207" spans="1:7" x14ac:dyDescent="0.25">
      <c r="A207" s="108" t="s">
        <v>646</v>
      </c>
      <c r="B207" s="129" t="s">
        <v>2614</v>
      </c>
      <c r="C207" s="168">
        <v>3.11084285</v>
      </c>
      <c r="D207" s="171">
        <v>4</v>
      </c>
      <c r="E207" s="124"/>
      <c r="F207" s="167">
        <f t="shared" si="3"/>
        <v>1.3166061682308998E-3</v>
      </c>
      <c r="G207" s="167">
        <f t="shared" si="4"/>
        <v>2.7631942525559546E-4</v>
      </c>
    </row>
    <row r="208" spans="1:7" x14ac:dyDescent="0.25">
      <c r="A208" s="108" t="s">
        <v>647</v>
      </c>
      <c r="B208" s="129" t="s">
        <v>2615</v>
      </c>
      <c r="C208" s="168">
        <v>0.83140417</v>
      </c>
      <c r="D208" s="171">
        <v>1</v>
      </c>
      <c r="E208" s="124"/>
      <c r="F208" s="167">
        <f t="shared" si="3"/>
        <v>3.5187629568458965E-4</v>
      </c>
      <c r="G208" s="167">
        <f t="shared" si="4"/>
        <v>6.9079856313898866E-5</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2362.7740208599994</v>
      </c>
      <c r="D214" s="172">
        <f>SUM(D190:D213)</f>
        <v>14476</v>
      </c>
      <c r="E214" s="124"/>
      <c r="F214" s="173">
        <f>SUM(F190:F213)</f>
        <v>1.0000000000000002</v>
      </c>
      <c r="G214" s="173">
        <f>SUM(G190:G213)</f>
        <v>0.99999999999999978</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0.71228000999999996</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134.42268713000001</v>
      </c>
      <c r="D219" s="171">
        <v>1697</v>
      </c>
      <c r="F219" s="167">
        <f t="shared" ref="F219:F226" si="5">IF($C$227=0,"",IF(C219="[for completion]","",C219/$C$227))</f>
        <v>5.6891893148999916E-2</v>
      </c>
      <c r="G219" s="167">
        <f t="shared" ref="G219:G226" si="6">IF($D$227=0,"",IF(D219="[for completion]","",D219/$D$227))</f>
        <v>0.11722851616468638</v>
      </c>
    </row>
    <row r="220" spans="1:7" x14ac:dyDescent="0.25">
      <c r="A220" s="108" t="s">
        <v>660</v>
      </c>
      <c r="B220" s="108" t="s">
        <v>2621</v>
      </c>
      <c r="C220" s="168">
        <v>177.60770948999999</v>
      </c>
      <c r="D220" s="171">
        <v>1303</v>
      </c>
      <c r="F220" s="167">
        <f t="shared" si="5"/>
        <v>7.5169147756819557E-2</v>
      </c>
      <c r="G220" s="167">
        <f t="shared" si="6"/>
        <v>9.0011052777010228E-2</v>
      </c>
    </row>
    <row r="221" spans="1:7" x14ac:dyDescent="0.25">
      <c r="A221" s="108" t="s">
        <v>662</v>
      </c>
      <c r="B221" s="108" t="s">
        <v>2622</v>
      </c>
      <c r="C221" s="168">
        <v>277.31021462000001</v>
      </c>
      <c r="D221" s="171">
        <v>1648</v>
      </c>
      <c r="F221" s="167">
        <f t="shared" si="5"/>
        <v>0.11736637197283258</v>
      </c>
      <c r="G221" s="167">
        <f t="shared" si="6"/>
        <v>0.11384360320530533</v>
      </c>
    </row>
    <row r="222" spans="1:7" x14ac:dyDescent="0.25">
      <c r="A222" s="108" t="s">
        <v>664</v>
      </c>
      <c r="B222" s="108" t="s">
        <v>2623</v>
      </c>
      <c r="C222" s="168">
        <v>422.49818719000001</v>
      </c>
      <c r="D222" s="171">
        <v>2307</v>
      </c>
      <c r="F222" s="167">
        <f t="shared" si="5"/>
        <v>0.17881447123589905</v>
      </c>
      <c r="G222" s="167">
        <f t="shared" si="6"/>
        <v>0.15936722851616469</v>
      </c>
    </row>
    <row r="223" spans="1:7" x14ac:dyDescent="0.25">
      <c r="A223" s="108" t="s">
        <v>666</v>
      </c>
      <c r="B223" s="108" t="s">
        <v>2624</v>
      </c>
      <c r="C223" s="168">
        <v>475.16009466999998</v>
      </c>
      <c r="D223" s="171">
        <v>2628</v>
      </c>
      <c r="F223" s="167">
        <f t="shared" si="5"/>
        <v>0.20110264057205596</v>
      </c>
      <c r="G223" s="167">
        <f t="shared" si="6"/>
        <v>0.18154186239292622</v>
      </c>
    </row>
    <row r="224" spans="1:7" x14ac:dyDescent="0.25">
      <c r="A224" s="108" t="s">
        <v>668</v>
      </c>
      <c r="B224" s="108" t="s">
        <v>2625</v>
      </c>
      <c r="C224" s="168">
        <v>545.41972003000001</v>
      </c>
      <c r="D224" s="171">
        <v>3136</v>
      </c>
      <c r="F224" s="167">
        <f t="shared" si="5"/>
        <v>0.23083871551604362</v>
      </c>
      <c r="G224" s="167">
        <f t="shared" si="6"/>
        <v>0.21663442940038685</v>
      </c>
    </row>
    <row r="225" spans="1:7" x14ac:dyDescent="0.25">
      <c r="A225" s="108" t="s">
        <v>670</v>
      </c>
      <c r="B225" s="108" t="s">
        <v>2626</v>
      </c>
      <c r="C225" s="168">
        <v>319.73721187000001</v>
      </c>
      <c r="D225" s="171">
        <v>1702</v>
      </c>
      <c r="F225" s="167">
        <f t="shared" si="5"/>
        <v>0.1353228066023946</v>
      </c>
      <c r="G225" s="167">
        <f t="shared" si="6"/>
        <v>0.11757391544625587</v>
      </c>
    </row>
    <row r="226" spans="1:7" x14ac:dyDescent="0.25">
      <c r="A226" s="108" t="s">
        <v>672</v>
      </c>
      <c r="B226" s="108" t="s">
        <v>2627</v>
      </c>
      <c r="C226" s="168">
        <v>10.61819586</v>
      </c>
      <c r="D226" s="171">
        <v>55</v>
      </c>
      <c r="F226" s="167">
        <f t="shared" si="5"/>
        <v>4.4939531949548016E-3</v>
      </c>
      <c r="G226" s="167">
        <f t="shared" si="6"/>
        <v>3.7993920972644378E-3</v>
      </c>
    </row>
    <row r="227" spans="1:7" x14ac:dyDescent="0.25">
      <c r="A227" s="108" t="s">
        <v>674</v>
      </c>
      <c r="B227" s="138" t="s">
        <v>99</v>
      </c>
      <c r="C227" s="168">
        <f>SUM(C219:C226)</f>
        <v>2362.7740208599998</v>
      </c>
      <c r="D227" s="171">
        <f>SUM(D219:D226)</f>
        <v>14476</v>
      </c>
      <c r="F227" s="142">
        <f>SUM(F219:F226)</f>
        <v>1</v>
      </c>
      <c r="G227" s="142">
        <f>SUM(G219:G226)</f>
        <v>0.99999999999999989</v>
      </c>
    </row>
    <row r="228" spans="1:7" outlineLevel="1" x14ac:dyDescent="0.25">
      <c r="A228" s="108" t="s">
        <v>675</v>
      </c>
      <c r="B228" s="125" t="s">
        <v>2628</v>
      </c>
      <c r="C228" s="168">
        <v>8.9940568600000006</v>
      </c>
      <c r="D228" s="171">
        <v>46</v>
      </c>
      <c r="F228" s="167">
        <f t="shared" ref="F228:F233" si="7">IF($C$227=0,"",IF(C228="[for completion]","",C228/$C$227))</f>
        <v>3.8065666799258079E-3</v>
      </c>
      <c r="G228" s="167">
        <f t="shared" ref="G228:G233" si="8">IF($D$227=0,"",IF(D228="[for completion]","",D228/$D$227))</f>
        <v>3.1776733904393477E-3</v>
      </c>
    </row>
    <row r="229" spans="1:7" outlineLevel="1" x14ac:dyDescent="0.25">
      <c r="A229" s="108" t="s">
        <v>677</v>
      </c>
      <c r="B229" s="125" t="s">
        <v>2629</v>
      </c>
      <c r="C229" s="168">
        <v>1.412639</v>
      </c>
      <c r="D229" s="171">
        <v>8</v>
      </c>
      <c r="F229" s="167">
        <f t="shared" si="7"/>
        <v>5.9787308795863144E-4</v>
      </c>
      <c r="G229" s="167">
        <f t="shared" si="8"/>
        <v>5.5263885051119092E-4</v>
      </c>
    </row>
    <row r="230" spans="1:7" outlineLevel="1" x14ac:dyDescent="0.25">
      <c r="A230" s="108" t="s">
        <v>679</v>
      </c>
      <c r="B230" s="125" t="s">
        <v>2630</v>
      </c>
      <c r="C230" s="168">
        <v>0.21149999999999999</v>
      </c>
      <c r="D230" s="171">
        <v>1</v>
      </c>
      <c r="F230" s="167">
        <f t="shared" si="7"/>
        <v>8.9513427070363023E-5</v>
      </c>
      <c r="G230" s="167">
        <f t="shared" si="8"/>
        <v>6.9079856313898866E-5</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0.51864902999999996</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442.50144198999999</v>
      </c>
      <c r="D241" s="171">
        <v>3901</v>
      </c>
      <c r="F241" s="167">
        <f t="shared" ref="F241:F248" si="9">IF($C$249=0,"",IF(C241="[Mark as ND1 if not relevant]","",C241/$C$249))</f>
        <v>0.187280475490122</v>
      </c>
      <c r="G241" s="167">
        <f t="shared" ref="G241:G248" si="10">IF($D$249=0,"",IF(D241="[Mark as ND1 if not relevant]","",D241/$D$249))</f>
        <v>0.26949913644214163</v>
      </c>
    </row>
    <row r="242" spans="1:7" x14ac:dyDescent="0.25">
      <c r="A242" s="108" t="s">
        <v>693</v>
      </c>
      <c r="B242" s="108" t="s">
        <v>2635</v>
      </c>
      <c r="C242" s="168">
        <v>484.92183381000001</v>
      </c>
      <c r="D242" s="171">
        <v>2887</v>
      </c>
      <c r="F242" s="167">
        <f t="shared" si="9"/>
        <v>0.20523411449929482</v>
      </c>
      <c r="G242" s="167">
        <f t="shared" si="10"/>
        <v>0.19944732297063902</v>
      </c>
    </row>
    <row r="243" spans="1:7" x14ac:dyDescent="0.25">
      <c r="A243" s="108" t="s">
        <v>694</v>
      </c>
      <c r="B243" s="108" t="s">
        <v>2636</v>
      </c>
      <c r="C243" s="168">
        <v>737.59891150999999</v>
      </c>
      <c r="D243" s="171">
        <v>4010</v>
      </c>
      <c r="F243" s="167">
        <f t="shared" si="9"/>
        <v>0.31217497110825454</v>
      </c>
      <c r="G243" s="167">
        <f t="shared" si="10"/>
        <v>0.27702936096718478</v>
      </c>
    </row>
    <row r="244" spans="1:7" x14ac:dyDescent="0.25">
      <c r="A244" s="108" t="s">
        <v>695</v>
      </c>
      <c r="B244" s="108" t="s">
        <v>2637</v>
      </c>
      <c r="C244" s="168">
        <v>544.37504882999997</v>
      </c>
      <c r="D244" s="171">
        <v>2864</v>
      </c>
      <c r="F244" s="167">
        <f t="shared" si="9"/>
        <v>0.23039657798933172</v>
      </c>
      <c r="G244" s="167">
        <f t="shared" si="10"/>
        <v>0.19785837651122626</v>
      </c>
    </row>
    <row r="245" spans="1:7" x14ac:dyDescent="0.25">
      <c r="A245" s="108" t="s">
        <v>696</v>
      </c>
      <c r="B245" s="108" t="s">
        <v>2638</v>
      </c>
      <c r="C245" s="168">
        <v>131.43636305999999</v>
      </c>
      <c r="D245" s="171">
        <v>691</v>
      </c>
      <c r="F245" s="167">
        <f t="shared" si="9"/>
        <v>5.5627987244220967E-2</v>
      </c>
      <c r="G245" s="167">
        <f t="shared" si="10"/>
        <v>4.7737478411053538E-2</v>
      </c>
    </row>
    <row r="246" spans="1:7" x14ac:dyDescent="0.25">
      <c r="A246" s="108" t="s">
        <v>697</v>
      </c>
      <c r="B246" s="108" t="s">
        <v>2639</v>
      </c>
      <c r="C246" s="168">
        <v>18.832545190000001</v>
      </c>
      <c r="D246" s="171">
        <v>104</v>
      </c>
      <c r="F246" s="167">
        <f t="shared" si="9"/>
        <v>7.9705232191132954E-3</v>
      </c>
      <c r="G246" s="167">
        <f t="shared" si="10"/>
        <v>7.1848013816925736E-3</v>
      </c>
    </row>
    <row r="247" spans="1:7" x14ac:dyDescent="0.25">
      <c r="A247" s="108" t="s">
        <v>698</v>
      </c>
      <c r="B247" s="108" t="s">
        <v>2640</v>
      </c>
      <c r="C247" s="168">
        <v>2.89637587</v>
      </c>
      <c r="D247" s="171">
        <v>17</v>
      </c>
      <c r="F247" s="167">
        <f t="shared" si="9"/>
        <v>1.2258370225694635E-3</v>
      </c>
      <c r="G247" s="167">
        <f t="shared" si="10"/>
        <v>1.1744386873920553E-3</v>
      </c>
    </row>
    <row r="248" spans="1:7" x14ac:dyDescent="0.25">
      <c r="A248" s="108" t="s">
        <v>699</v>
      </c>
      <c r="B248" s="108" t="s">
        <v>2627</v>
      </c>
      <c r="C248" s="168">
        <v>0.21149999999999999</v>
      </c>
      <c r="D248" s="171">
        <v>1</v>
      </c>
      <c r="F248" s="167">
        <f t="shared" si="9"/>
        <v>8.9513427093093932E-5</v>
      </c>
      <c r="G248" s="167">
        <f t="shared" si="10"/>
        <v>6.9084628670120903E-5</v>
      </c>
    </row>
    <row r="249" spans="1:7" x14ac:dyDescent="0.25">
      <c r="A249" s="108" t="s">
        <v>700</v>
      </c>
      <c r="B249" s="138" t="s">
        <v>99</v>
      </c>
      <c r="C249" s="168">
        <f>SUM(C241:C248)</f>
        <v>2362.7740202600003</v>
      </c>
      <c r="D249" s="171">
        <f>SUM(D241:D248)</f>
        <v>14475</v>
      </c>
      <c r="F249" s="142">
        <f>SUM(F241:F248)</f>
        <v>0.99999999999999989</v>
      </c>
      <c r="G249" s="142">
        <f>SUM(G241:G248)</f>
        <v>1</v>
      </c>
    </row>
    <row r="250" spans="1:7" outlineLevel="1" x14ac:dyDescent="0.25">
      <c r="A250" s="108" t="s">
        <v>701</v>
      </c>
      <c r="B250" s="125" t="s">
        <v>2628</v>
      </c>
      <c r="C250" s="168">
        <v>0.21149999999999999</v>
      </c>
      <c r="D250" s="171">
        <v>1</v>
      </c>
      <c r="F250" s="167">
        <f t="shared" ref="F250:F255" si="11">IF($C$249=0,"",IF(C250="[for completion]","",C250/$C$249))</f>
        <v>8.9513427093093932E-5</v>
      </c>
      <c r="G250" s="167">
        <f t="shared" ref="G250:G255" si="12">IF($D$249=0,"",IF(D250="[for completion]","",D250/$D$249))</f>
        <v>6.9084628670120903E-5</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0.32104219000000001</v>
      </c>
      <c r="E277" s="103"/>
      <c r="F277" s="103"/>
    </row>
    <row r="278" spans="1:7" x14ac:dyDescent="0.25">
      <c r="A278" s="108" t="s">
        <v>733</v>
      </c>
      <c r="B278" s="108" t="s">
        <v>734</v>
      </c>
      <c r="C278" s="142">
        <v>0.67895780999999999</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A17" sqref="A17"/>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A17" sqref="A17"/>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22" zoomScale="60" zoomScaleNormal="80" workbookViewId="0">
      <selection activeCell="A17" sqref="A1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358" t="s">
        <v>2670</v>
      </c>
    </row>
    <row r="7" spans="1:13" x14ac:dyDescent="0.25">
      <c r="A7" s="1" t="s">
        <v>1147</v>
      </c>
      <c r="B7" s="39" t="s">
        <v>1148</v>
      </c>
      <c r="C7" s="358" t="s">
        <v>2671</v>
      </c>
    </row>
    <row r="8" spans="1:13" x14ac:dyDescent="0.25">
      <c r="A8" s="1" t="s">
        <v>1149</v>
      </c>
      <c r="B8" s="39" t="s">
        <v>1150</v>
      </c>
      <c r="C8" s="358" t="s">
        <v>2672</v>
      </c>
    </row>
    <row r="9" spans="1:13" x14ac:dyDescent="0.25">
      <c r="A9" s="1" t="s">
        <v>1151</v>
      </c>
      <c r="B9" s="39" t="s">
        <v>1152</v>
      </c>
      <c r="C9" s="358" t="s">
        <v>2646</v>
      </c>
    </row>
    <row r="10" spans="1:13" ht="44.25" customHeight="1" x14ac:dyDescent="0.25">
      <c r="A10" s="1" t="s">
        <v>1153</v>
      </c>
      <c r="B10" s="39" t="s">
        <v>2651</v>
      </c>
      <c r="C10" s="358" t="s">
        <v>2652</v>
      </c>
    </row>
    <row r="11" spans="1:13" ht="54.75" customHeight="1" x14ac:dyDescent="0.25">
      <c r="A11" s="1" t="s">
        <v>1154</v>
      </c>
      <c r="B11" s="39" t="s">
        <v>2653</v>
      </c>
      <c r="C11" s="358" t="s">
        <v>2673</v>
      </c>
    </row>
    <row r="12" spans="1:13" ht="45" x14ac:dyDescent="0.25">
      <c r="A12" s="1" t="s">
        <v>1155</v>
      </c>
      <c r="B12" s="39" t="s">
        <v>1156</v>
      </c>
      <c r="C12" s="358" t="s">
        <v>2649</v>
      </c>
    </row>
    <row r="13" spans="1:13" x14ac:dyDescent="0.25">
      <c r="A13" s="1" t="s">
        <v>1157</v>
      </c>
      <c r="B13" s="39" t="s">
        <v>1158</v>
      </c>
      <c r="C13" s="358" t="s">
        <v>2648</v>
      </c>
    </row>
    <row r="14" spans="1:13" ht="30" x14ac:dyDescent="0.25">
      <c r="A14" s="1" t="s">
        <v>1159</v>
      </c>
      <c r="B14" s="39" t="s">
        <v>1160</v>
      </c>
      <c r="C14" s="358" t="s">
        <v>2647</v>
      </c>
    </row>
    <row r="15" spans="1:13" x14ac:dyDescent="0.25">
      <c r="A15" s="1" t="s">
        <v>1161</v>
      </c>
      <c r="B15" s="39" t="s">
        <v>1162</v>
      </c>
      <c r="C15" s="358" t="s">
        <v>2650</v>
      </c>
    </row>
    <row r="16" spans="1:13" ht="30" x14ac:dyDescent="0.25">
      <c r="A16" s="1" t="s">
        <v>1163</v>
      </c>
      <c r="B16" s="43" t="s">
        <v>1164</v>
      </c>
      <c r="C16" s="358" t="s">
        <v>2645</v>
      </c>
    </row>
    <row r="17" spans="1:13" ht="30" customHeight="1" x14ac:dyDescent="0.25">
      <c r="A17" s="1" t="s">
        <v>1165</v>
      </c>
      <c r="B17" s="43" t="s">
        <v>1166</v>
      </c>
      <c r="C17" s="358" t="s">
        <v>2674</v>
      </c>
    </row>
    <row r="18" spans="1:13" x14ac:dyDescent="0.25">
      <c r="A18" s="1" t="s">
        <v>1167</v>
      </c>
      <c r="B18" s="43" t="s">
        <v>1168</v>
      </c>
      <c r="C18" s="358" t="s">
        <v>2675</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7" sqref="A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A17" sqref="A1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2654</v>
      </c>
      <c r="E14" s="31"/>
      <c r="F14" s="31"/>
      <c r="G14" s="31"/>
      <c r="H14" s="23"/>
      <c r="L14" s="23"/>
      <c r="M14" s="23"/>
    </row>
    <row r="15" spans="1:13" x14ac:dyDescent="0.25">
      <c r="A15" s="25" t="s">
        <v>1378</v>
      </c>
      <c r="B15" s="42" t="s">
        <v>2573</v>
      </c>
      <c r="C15" s="25" t="s">
        <v>2574</v>
      </c>
      <c r="D15" s="25" t="s">
        <v>2655</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2656</v>
      </c>
      <c r="C18" s="25" t="s">
        <v>2535</v>
      </c>
      <c r="D18" s="25" t="s">
        <v>2654</v>
      </c>
      <c r="E18" s="31"/>
      <c r="F18" s="31"/>
      <c r="G18" s="31"/>
      <c r="H18" s="23"/>
      <c r="L18" s="23"/>
      <c r="M18" s="23"/>
    </row>
    <row r="19" spans="1:13" x14ac:dyDescent="0.25">
      <c r="A19" s="25" t="s">
        <v>1382</v>
      </c>
      <c r="B19" s="42" t="s">
        <v>1370</v>
      </c>
      <c r="C19" s="25" t="s">
        <v>2549</v>
      </c>
      <c r="D19" s="25" t="s">
        <v>2657</v>
      </c>
      <c r="E19" s="31"/>
      <c r="F19" s="31"/>
      <c r="G19" s="31"/>
      <c r="H19" s="23"/>
      <c r="L19" s="23"/>
      <c r="M19" s="23"/>
    </row>
    <row r="20" spans="1:13" x14ac:dyDescent="0.25">
      <c r="A20" s="25" t="s">
        <v>1383</v>
      </c>
      <c r="B20" s="42" t="s">
        <v>1371</v>
      </c>
      <c r="C20" s="25" t="s">
        <v>2558</v>
      </c>
      <c r="D20" s="25" t="s">
        <v>2658</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2659</v>
      </c>
      <c r="E24" s="31"/>
      <c r="F24" s="31"/>
      <c r="G24" s="31"/>
      <c r="H24" s="23"/>
      <c r="L24" s="23"/>
      <c r="M24" s="23"/>
    </row>
    <row r="25" spans="1:13" outlineLevel="1" x14ac:dyDescent="0.25">
      <c r="A25" s="25" t="s">
        <v>1387</v>
      </c>
      <c r="B25" s="40" t="s">
        <v>2551</v>
      </c>
      <c r="C25" s="25" t="s">
        <v>2535</v>
      </c>
      <c r="D25" s="25" t="s">
        <v>2654</v>
      </c>
      <c r="E25" s="31"/>
      <c r="F25" s="31"/>
      <c r="G25" s="31"/>
      <c r="H25" s="23"/>
      <c r="L25" s="23"/>
      <c r="M25" s="23"/>
    </row>
    <row r="26" spans="1:13" outlineLevel="1" x14ac:dyDescent="0.25">
      <c r="A26" s="25" t="s">
        <v>1390</v>
      </c>
      <c r="B26" s="40" t="s">
        <v>2554</v>
      </c>
      <c r="C26" s="25" t="s">
        <v>2555</v>
      </c>
      <c r="D26" s="25" t="s">
        <v>2659</v>
      </c>
      <c r="E26" s="31"/>
      <c r="F26" s="31"/>
      <c r="G26" s="31"/>
      <c r="H26" s="23"/>
      <c r="L26" s="23"/>
      <c r="M26" s="23"/>
    </row>
    <row r="27" spans="1:13" outlineLevel="1" x14ac:dyDescent="0.25">
      <c r="A27" s="25" t="s">
        <v>1391</v>
      </c>
      <c r="B27" s="40" t="s">
        <v>2557</v>
      </c>
      <c r="C27" s="25" t="s">
        <v>2558</v>
      </c>
      <c r="D27" s="25" t="s">
        <v>2658</v>
      </c>
      <c r="E27" s="31"/>
      <c r="F27" s="31"/>
      <c r="G27" s="31"/>
      <c r="H27" s="23"/>
      <c r="L27" s="23"/>
      <c r="M27" s="23"/>
    </row>
    <row r="28" spans="1:13" outlineLevel="1" x14ac:dyDescent="0.25">
      <c r="A28" s="25" t="s">
        <v>1392</v>
      </c>
      <c r="B28" s="40" t="s">
        <v>2571</v>
      </c>
      <c r="C28" s="25" t="s">
        <v>2572</v>
      </c>
      <c r="E28" s="31"/>
      <c r="F28" s="31"/>
      <c r="G28" s="31"/>
      <c r="H28" s="23"/>
      <c r="L28" s="23"/>
      <c r="M28" s="23"/>
    </row>
    <row r="29" spans="1:13" outlineLevel="1" x14ac:dyDescent="0.25">
      <c r="A29" s="25" t="s">
        <v>1393</v>
      </c>
      <c r="B29" s="40" t="s">
        <v>2568</v>
      </c>
      <c r="C29" s="25" t="s">
        <v>2569</v>
      </c>
      <c r="D29" s="25" t="s">
        <v>2660</v>
      </c>
      <c r="E29" s="31"/>
      <c r="F29" s="31"/>
      <c r="G29" s="31"/>
      <c r="H29" s="23"/>
      <c r="L29" s="23"/>
      <c r="M29" s="23"/>
    </row>
    <row r="30" spans="1:13" outlineLevel="1" x14ac:dyDescent="0.25">
      <c r="A30" s="25" t="s">
        <v>1394</v>
      </c>
      <c r="B30" s="40" t="s">
        <v>2550</v>
      </c>
      <c r="C30" s="25" t="s">
        <v>2535</v>
      </c>
      <c r="D30" s="25" t="s">
        <v>2654</v>
      </c>
      <c r="E30" s="31"/>
      <c r="F30" s="31"/>
      <c r="G30" s="31"/>
      <c r="H30" s="23"/>
      <c r="L30" s="23"/>
      <c r="M30" s="23"/>
    </row>
    <row r="31" spans="1:13" outlineLevel="1" x14ac:dyDescent="0.25">
      <c r="A31" s="25" t="s">
        <v>1395</v>
      </c>
      <c r="B31" s="40" t="s">
        <v>2559</v>
      </c>
      <c r="C31" s="25" t="s">
        <v>2560</v>
      </c>
      <c r="D31" s="25" t="s">
        <v>2661</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73.890299999999996</v>
      </c>
      <c r="H75" s="23"/>
    </row>
    <row r="76" spans="1:14" x14ac:dyDescent="0.25">
      <c r="A76" s="25" t="s">
        <v>1438</v>
      </c>
      <c r="B76" s="25" t="s">
        <v>1466</v>
      </c>
      <c r="C76" s="266">
        <v>297.23689999999999</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2662</v>
      </c>
      <c r="C82" s="261">
        <v>1.8413699999999999E-3</v>
      </c>
      <c r="D82" s="261" t="str">
        <f t="shared" ref="D82:D87" si="0">IF(C82="","","ND2")</f>
        <v>ND2</v>
      </c>
      <c r="E82" s="261" t="str">
        <f t="shared" ref="E82:E87" si="1">IF(C82="","","ND2")</f>
        <v>ND2</v>
      </c>
      <c r="F82" s="261" t="str">
        <f t="shared" ref="F82:F87" si="2">IF(C82="","","ND2")</f>
        <v>ND2</v>
      </c>
      <c r="G82" s="261">
        <f t="shared" ref="G82:G87" si="3">IF(C82="","",C82)</f>
        <v>1.8413699999999999E-3</v>
      </c>
      <c r="H82" s="23"/>
    </row>
    <row r="83" spans="1:8" x14ac:dyDescent="0.25">
      <c r="A83" s="25" t="s">
        <v>1445</v>
      </c>
      <c r="B83" s="25" t="s">
        <v>2663</v>
      </c>
      <c r="C83" s="261">
        <v>1.1567E-4</v>
      </c>
      <c r="D83" s="261" t="str">
        <f t="shared" si="0"/>
        <v>ND2</v>
      </c>
      <c r="E83" s="261" t="str">
        <f t="shared" si="1"/>
        <v>ND2</v>
      </c>
      <c r="F83" s="261" t="str">
        <f t="shared" si="2"/>
        <v>ND2</v>
      </c>
      <c r="G83" s="261">
        <f t="shared" si="3"/>
        <v>1.1567E-4</v>
      </c>
      <c r="H83" s="23"/>
    </row>
    <row r="84" spans="1:8" x14ac:dyDescent="0.25">
      <c r="A84" s="25" t="s">
        <v>1446</v>
      </c>
      <c r="B84" s="25" t="s">
        <v>2664</v>
      </c>
      <c r="C84" s="261">
        <v>0</v>
      </c>
      <c r="D84" s="261" t="str">
        <f t="shared" si="0"/>
        <v>ND2</v>
      </c>
      <c r="E84" s="261" t="str">
        <f t="shared" si="1"/>
        <v>ND2</v>
      </c>
      <c r="F84" s="261" t="str">
        <f t="shared" si="2"/>
        <v>ND2</v>
      </c>
      <c r="G84" s="261">
        <f t="shared" si="3"/>
        <v>0</v>
      </c>
      <c r="H84" s="23"/>
    </row>
    <row r="85" spans="1:8" x14ac:dyDescent="0.25">
      <c r="A85" s="25" t="s">
        <v>1447</v>
      </c>
      <c r="B85" s="25" t="s">
        <v>2665</v>
      </c>
      <c r="C85" s="261">
        <v>0</v>
      </c>
      <c r="D85" s="261" t="str">
        <f t="shared" si="0"/>
        <v>ND2</v>
      </c>
      <c r="E85" s="261" t="str">
        <f t="shared" si="1"/>
        <v>ND2</v>
      </c>
      <c r="F85" s="261" t="str">
        <f t="shared" si="2"/>
        <v>ND2</v>
      </c>
      <c r="G85" s="261">
        <f t="shared" si="3"/>
        <v>0</v>
      </c>
      <c r="H85" s="23"/>
    </row>
    <row r="86" spans="1:8" x14ac:dyDescent="0.25">
      <c r="A86" s="25" t="s">
        <v>1458</v>
      </c>
      <c r="B86" s="25" t="s">
        <v>2666</v>
      </c>
      <c r="C86" s="261">
        <v>0</v>
      </c>
      <c r="D86" s="261" t="str">
        <f t="shared" si="0"/>
        <v>ND2</v>
      </c>
      <c r="E86" s="261" t="str">
        <f t="shared" si="1"/>
        <v>ND2</v>
      </c>
      <c r="F86" s="261" t="str">
        <f t="shared" si="2"/>
        <v>ND2</v>
      </c>
      <c r="G86" s="261">
        <f t="shared" si="3"/>
        <v>0</v>
      </c>
      <c r="H86" s="23"/>
    </row>
    <row r="87" spans="1:8" outlineLevel="1" x14ac:dyDescent="0.25">
      <c r="A87" s="25" t="s">
        <v>1448</v>
      </c>
      <c r="B87" s="25" t="s">
        <v>2667</v>
      </c>
      <c r="C87" s="261">
        <v>0.99804296999999997</v>
      </c>
      <c r="D87" s="261" t="str">
        <f t="shared" si="0"/>
        <v>ND2</v>
      </c>
      <c r="E87" s="261" t="str">
        <f t="shared" si="1"/>
        <v>ND2</v>
      </c>
      <c r="F87" s="261" t="str">
        <f t="shared" si="2"/>
        <v>ND2</v>
      </c>
      <c r="G87" s="261">
        <f t="shared" si="3"/>
        <v>0.99804296999999997</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2021-09-13T09:41:31Z</cp:lastPrinted>
  <dcterms:created xsi:type="dcterms:W3CDTF">2021-09-10T11:56:35Z</dcterms:created>
  <dcterms:modified xsi:type="dcterms:W3CDTF">2021-09-13T09:45:19Z</dcterms:modified>
</cp:coreProperties>
</file>