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1\12\Draft\"/>
    </mc:Choice>
  </mc:AlternateContent>
  <xr:revisionPtr revIDLastSave="0" documentId="13_ncr:1_{4C5E31AF-BC3F-4171-BA8B-99558E2D4078}" xr6:coauthVersionLast="46" xr6:coauthVersionMax="46" xr10:uidLastSave="{00000000-0000-0000-0000-000000000000}"/>
  <bookViews>
    <workbookView xWindow="-120" yWindow="-120" windowWidth="24240" windowHeight="13140" tabRatio="879" firstSheet="6"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Assets'!$A$1:$G$580</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7" i="8"/>
  <c r="F193" i="8"/>
  <c r="C179" i="8"/>
  <c r="F187" i="8" s="1"/>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D290" i="8"/>
  <c r="C292" i="8"/>
  <c r="C290" i="8"/>
  <c r="F292" i="8"/>
  <c r="D292" i="8"/>
  <c r="C293" i="8"/>
  <c r="D300" i="8"/>
  <c r="C300" i="8"/>
  <c r="F195" i="8" l="1"/>
  <c r="F199" i="8"/>
  <c r="F203" i="8"/>
  <c r="G105" i="8"/>
  <c r="G103" i="8"/>
  <c r="G101" i="8"/>
  <c r="G98" i="8"/>
  <c r="G96" i="8"/>
  <c r="G94" i="8"/>
  <c r="G104" i="8"/>
  <c r="G102" i="8"/>
  <c r="G99" i="8"/>
  <c r="G97" i="8"/>
  <c r="G95" i="8"/>
  <c r="G93" i="8"/>
  <c r="F209" i="8"/>
  <c r="F233" i="9"/>
  <c r="F232" i="9"/>
  <c r="F231" i="9"/>
  <c r="F230" i="9"/>
  <c r="F229" i="9"/>
  <c r="F228" i="9"/>
  <c r="G250" i="9"/>
  <c r="G252" i="9"/>
  <c r="G254" i="9"/>
  <c r="G476" i="9"/>
  <c r="G478" i="9"/>
  <c r="G480" i="9"/>
  <c r="F41" i="10"/>
  <c r="F39" i="10"/>
  <c r="G158" i="11"/>
  <c r="G160" i="11"/>
  <c r="G162" i="11"/>
  <c r="G17" i="19"/>
  <c r="F130" i="8"/>
  <c r="F131" i="8"/>
  <c r="F132" i="8"/>
  <c r="F133" i="8"/>
  <c r="F134" i="8"/>
  <c r="F135" i="8"/>
  <c r="F156" i="8"/>
  <c r="F157" i="8"/>
  <c r="F158" i="8"/>
  <c r="F159" i="8"/>
  <c r="F160" i="8"/>
  <c r="F161" i="8"/>
  <c r="F174" i="8"/>
  <c r="F177" i="8"/>
  <c r="F180" i="8"/>
  <c r="F182" i="8"/>
  <c r="F184" i="8"/>
  <c r="F186" i="8"/>
  <c r="F211" i="8"/>
  <c r="F213" i="8"/>
  <c r="F215" i="8"/>
  <c r="F59" i="8"/>
  <c r="F61" i="8"/>
  <c r="F79" i="8"/>
  <c r="F102" i="8"/>
  <c r="G130" i="8"/>
  <c r="G131" i="8"/>
  <c r="G132" i="8"/>
  <c r="G133" i="8"/>
  <c r="G134" i="8"/>
  <c r="G135" i="8"/>
  <c r="G156" i="8"/>
  <c r="G157" i="8"/>
  <c r="G158" i="8"/>
  <c r="G159" i="8"/>
  <c r="G160" i="8"/>
  <c r="G161" i="8"/>
  <c r="F175" i="8"/>
  <c r="F178" i="8"/>
  <c r="F181" i="8"/>
  <c r="F183" i="8"/>
  <c r="F185" i="8"/>
  <c r="F194" i="8"/>
  <c r="F208" i="8" s="1"/>
  <c r="F196" i="8"/>
  <c r="F198" i="8"/>
  <c r="F200" i="8"/>
  <c r="F202" i="8"/>
  <c r="F204" i="8"/>
  <c r="F206"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G595" i="19" s="1"/>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7" i="8" l="1"/>
  <c r="F42" i="10"/>
  <c r="G100" i="8"/>
  <c r="F179"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<sst xmlns="http://schemas.openxmlformats.org/spreadsheetml/2006/main" count="3702" uniqueCount="2676">
  <si>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</si>
  <si>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</si>
  <si>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</si>
  <si>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</si>
  <si>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</si>
  <si>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</si>
  <si>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</si>
  <si>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</si>
  <si>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</si>
  <si>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</si>
  <si>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</si>
  <si>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</si>
  <si>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</si>
  <si>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</si>
  <si>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</si>
  <si>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</si>
  <si>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</si>
  <si>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</si>
  <si>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</si>
  <si>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</si>
  <si>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</si>
  <si>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</si>
  <si>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</si>
  <si>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</si>
  <si>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</si>
  <si>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</si>
  <si>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</si>
  <si>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</si>
  <si>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</si>
  <si>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</si>
  <si>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</si>
  <si>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</si>
  <si>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</si>
  <si>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</si>
  <si>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</si>
  <si>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</si>
  <si>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</si>
  <si>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</si>
  <si>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</si>
  <si>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</si>
  <si>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</si>
  <si>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</si>
  <si>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</si>
  <si>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</si>
  <si>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</si>
  <si>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</si>
  <si>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</si>
  <si>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</si>
  <si>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</si>
  <si>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</si>
  <si>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</si>
  <si>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</si>
  <si>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</si>
  <si>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</si>
  <si>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</si>
  <si>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</si>
  <si>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</si>
  <si>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</si>
  <si>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</si>
  <si>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</si>
  <si>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</si>
  <si>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</si>
  <si>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</si>
  <si>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</si>
  <si>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</si>
  <si>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</si>
  <si>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</si>
  <si>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</si>
  <si>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</si>
  <si>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</si>
  <si>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</si>
  <si>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</si>
  <si>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</si>
  <si>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</si>
  <si>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</si>
  <si>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</si>
  <si>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</si>
  <si>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</si>
  <si>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</si>
  <si>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</si>
  <si>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</si>
  <si>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</si>
  <si>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</si>
  <si>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</si>
  <si>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</si>
  <si>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</si>
  <si>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</si>
  <si>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</si>
  <si>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</si>
  <si>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</si>
  <si>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</si>
  <si>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</si>
  <si>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</si>
  <si>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</si>
  <si>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</si>
  <si>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</si>
  <si>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</si>
  <si>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</si>
  <si>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</si>
  <si>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</si>
  <si>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</si>
  <si>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</si>
  <si>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</si>
  <si>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</si>
  <si>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</si>
  <si>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</si>
  <si>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</si>
  <si>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</si>
  <si>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</si>
  <si>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</si>
  <si>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</si>
  <si>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</si>
  <si>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</si>
  <si>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</si>
  <si>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</si>
  <si>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</si>
  <si>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</si>
  <si>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</si>
  <si>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</si>
  <si>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</si>
  <si>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</si>
  <si>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</si>
  <si>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</si>
  <si>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</si>
  <si>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</si>
  <si>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</si>
  <si>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</si>
  <si>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</si>
  <si>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</si>
  <si>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</si>
  <si>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</si>
  <si>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</si>
  <si>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</si>
  <si>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</si>
  <si>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</si>
  <si>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</si>
  <si>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</si>
  <si>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</si>
  <si>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</si>
  <si>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</si>
  <si>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</si>
  <si>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</si>
  <si>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</si>
  <si>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</si>
  <si>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</si>
  <si>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</si>
  <si>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</si>
  <si>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</si>
  <si>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</si>
  <si>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</si>
  <si>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</si>
  <si>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</si>
  <si>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</si>
  <si>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</si>
  <si>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</si>
  <si>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</si>
  <si>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</si>
  <si>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</si>
  <si>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</si>
  <si>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</si>
  <si>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</si>
  <si>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</si>
  <si>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</si>
  <si>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</si>
  <si>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</si>
  <si>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</si>
  <si>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</si>
  <si>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</si>
  <si>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</si>
  <si>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</si>
  <si>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</si>
  <si>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</si>
  <si>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</si>
  <si>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</si>
  <si>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</si>
  <si>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</si>
  <si>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</si>
  <si>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</si>
  <si>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</si>
  <si>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</si>
  <si>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</si>
  <si>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</si>
  <si>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</si>
  <si>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</si>
  <si>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</si>
  <si>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</si>
  <si>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</si>
  <si>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</si>
  <si>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</si>
  <si>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</si>
  <si>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</si>
  <si>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</si>
  <si>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</si>
  <si>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</si>
  <si>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</si>
  <si>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</si>
  <si>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</si>
  <si>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</si>
  <si>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</si>
  <si>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</si>
  <si>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</si>
  <si>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</si>
  <si>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</si>
  <si>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</si>
  <si>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</si>
  <si>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</si>
  <si>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</si>
  <si>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</si>
  <si>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</si>
  <si>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</si>
  <si>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</si>
  <si>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</si>
  <si>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</si>
  <si>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</si>
  <si>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</si>
  <si>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</si>
  <si>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</si>
  <si>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</si>
  <si>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</si>
  <si>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</si>
  <si>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</si>
  <si>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</si>
  <si>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</si>
  <si>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</si>
  <si>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</si>
  <si>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</si>
  <si>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</si>
  <si>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</si>
  <si>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</si>
  <si>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</si>
  <si>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</si>
  <si>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</si>
  <si>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</si>
  <si>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</si>
  <si>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</si>
  <si>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</si>
  <si>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</si>
  <si>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</si>
  <si>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</si>
  <si>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</si>
  <si>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</si>
  <si>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</si>
  <si>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</si>
  <si>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</si>
  <si>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</si>
  <si>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</si>
  <si>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</si>
  <si>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</si>
  <si>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</si>
  <si>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</si>
  <si>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</si>
  <si>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</si>
  <si>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</si>
  <si>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</si>
  <si>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</si>
  <si>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</si>
  <si>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</si>
  <si>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</si>
  <si>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</si>
  <si>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</si>
  <si>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</si>
  <si>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</si>
  <si>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</si>
  <si>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</si>
  <si>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</si>
  <si>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</si>
  <si>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</si>
  <si>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</si>
  <si>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</si>
  <si>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</si>
  <si>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</si>
  <si>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</si>
  <si>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</si>
  <si>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</si>
  <si>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</si>
  <si>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</si>
  <si>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</si>
  <si>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</si>
  <si>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</si>
  <si>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</si>
  <si>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</si>
  <si>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</si>
  <si>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</si>
  <si>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</si>
  <si>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</si>
  <si>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</si>
  <si>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</si>
  <si>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</si>
  <si>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</si>
  <si>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</si>
  <si>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</si>
  <si>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</si>
  <si>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</si>
  <si>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</si>
  <si>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</si>
  <si>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</si>
  <si>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</si>
  <si>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</si>
  <si>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</si>
  <si>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</si>
  <si>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</si>
  <si>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</si>
  <si>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</si>
  <si>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</si>
  <si>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</si>
  <si>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</si>
  <si>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</si>
  <si>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</si>
  <si>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</si>
  <si>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</si>
  <si>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</si>
  <si>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</si>
  <si>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</si>
  <si>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</si>
  <si>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</si>
  <si>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</si>
  <si>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</si>
  <si>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</si>
  <si>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</si>
  <si>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</si>
  <si>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</si>
  <si>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</si>
  <si>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</si>
  <si>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</si>
  <si>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</si>
  <si>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</si>
  <si>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</si>
  <si>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</si>
  <si>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</si>
  <si>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</si>
  <si>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</si>
  <si>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</si>
  <si>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</si>
  <si>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</si>
  <si>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</si>
  <si>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</si>
  <si>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</si>
  <si>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</si>
  <si>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</si>
  <si>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</si>
  <si>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</si>
  <si>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</si>
  <si>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</si>
  <si>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</si>
  <si>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</si>
  <si>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</si>
  <si>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</si>
  <si>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</si>
  <si>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</si>
  <si>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</si>
  <si>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</si>
  <si>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</si>
  <si>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</si>
  <si>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</si>
  <si>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</si>
  <si>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</si>
  <si>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</si>
  <si>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</si>
  <si>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</si>
  <si>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</si>
  <si>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</si>
  <si>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</si>
  <si>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</si>
  <si>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</si>
  <si>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</si>
  <si>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</si>
  <si>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</si>
  <si>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</si>
  <si>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</si>
  <si>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</si>
  <si>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</si>
  <si>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</si>
  <si>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</si>
  <si>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</si>
  <si>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</si>
  <si>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</si>
  <si>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</si>
  <si>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</si>
  <si>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</si>
  <si>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</si>
  <si>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</si>
  <si>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</si>
  <si>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</si>
  <si>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</si>
  <si>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</si>
  <si>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</si>
  <si>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</si>
  <si>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</si>
  <si>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</si>
  <si>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</si>
  <si>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</si>
  <si>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</si>
  <si>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</si>
  <si>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</si>
  <si>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</si>
  <si>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</si>
  <si>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</si>
  <si>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</si>
  <si>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</si>
  <si>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</si>
  <si>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</si>
  <si>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</si>
  <si>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</si>
  <si>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</si>
  <si>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</si>
  <si>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</si>
  <si>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</si>
  <si>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</si>
  <si>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</si>
  <si>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</si>
  <si>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</si>
  <si>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</si>
  <si>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</si>
  <si>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</si>
  <si>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</si>
  <si>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</si>
  <si>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</si>
  <si>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</si>
  <si>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</si>
  <si>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</si>
  <si>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</si>
  <si>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</si>
  <si>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</si>
  <si>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</si>
  <si>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</si>
  <si>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</si>
  <si>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</si>
  <si>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</si>
  <si>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</si>
  <si>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</si>
  <si>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</si>
  <si>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</si>
  <si>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</si>
  <si>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</si>
  <si>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</si>
  <si>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</si>
  <si>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</si>
  <si>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</si>
  <si>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</si>
  <si>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</si>
  <si>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</si>
  <si>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</si>
  <si>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</si>
  <si>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</si>
  <si>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</si>
  <si>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</si>
  <si>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</si>
  <si>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</si>
  <si>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</si>
  <si>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</si>
  <si>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</si>
  <si>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</si>
  <si>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</si>
  <si>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</si>
  <si>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</si>
  <si>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</si>
  <si>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</si>
  <si>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</si>
  <si>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</si>
  <si>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</si>
  <si>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</si>
  <si>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</si>
  <si>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</si>
  <si>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</si>
  <si>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</si>
  <si>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</si>
  <si>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</si>
  <si>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</si>
  <si>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</si>
  <si>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</si>
  <si>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</si>
  <si>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</si>
  <si>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</si>
  <si>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</si>
  <si>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</si>
  <si>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</si>
  <si>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</si>
  <si>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</si>
  <si>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</si>
  <si>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</si>
  <si>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</si>
  <si>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</si>
  <si>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</si>
  <si>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</si>
  <si>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</si>
  <si>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</si>
  <si>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</si>
  <si>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</si>
  <si>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</si>
  <si>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</si>
  <si>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</si>
  <si>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</si>
  <si>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</si>
  <si>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</si>
  <si>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</si>
  <si>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</si>
  <si>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</si>
  <si>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</si>
  <si>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</si>
  <si>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</si>
  <si>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</si>
  <si>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</si>
  <si>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</si>
  <si>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</si>
  <si>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</si>
  <si>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</si>
  <si>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</si>
  <si>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</si>
  <si>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</si>
  <si>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</si>
  <si>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</si>
  <si>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</si>
  <si>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</si>
  <si>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</si>
  <si>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</si>
  <si>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</si>
  <si>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</si>
  <si>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</si>
  <si>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</si>
  <si>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</si>
  <si>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</si>
  <si>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</si>
  <si>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</si>
  <si>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</si>
  <si>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</si>
  <si>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</si>
  <si>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</si>
  <si>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</si>
  <si>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</si>
  <si>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</si>
  <si>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</si>
  <si>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</si>
  <si>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</si>
  <si>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</si>
  <si>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</si>
  <si>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</si>
  <si>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</si>
  <si>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</si>
  <si>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</si>
  <si>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</si>
  <si>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</si>
  <si>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</si>
  <si>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</si>
  <si>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</si>
  <si>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</si>
  <si>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</si>
  <si>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</si>
  <si>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</si>
  <si>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</si>
  <si>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</si>
  <si>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</si>
  <si>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</si>
  <si>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</si>
  <si>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</si>
  <si>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</si>
  <si>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</si>
  <si>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</si>
  <si>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</si>
  <si>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</si>
  <si>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</si>
  <si>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</si>
  <si>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</si>
  <si>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</si>
  <si>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</si>
  <si>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</si>
  <si>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</si>
  <si>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</si>
  <si>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</si>
  <si>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</si>
  <si>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</si>
  <si>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</si>
  <si>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</si>
  <si>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</si>
  <si>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</si>
  <si>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</si>
  <si>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</si>
  <si>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</si>
  <si>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</si>
  <si>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</si>
  <si>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</si>
  <si>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</si>
  <si>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</si>
  <si>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</si>
  <si>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</si>
  <si>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</si>
  <si>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</si>
  <si>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</si>
  <si>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</si>
  <si>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</si>
  <si>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</si>
  <si>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</si>
  <si>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</si>
  <si>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</si>
  <si>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</si>
  <si>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</si>
  <si>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</si>
  <si>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</si>
  <si>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</si>
  <si>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</si>
  <si>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</si>
  <si>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</si>
  <si>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</si>
  <si>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</si>
  <si>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</si>
  <si>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</si>
  <si>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</si>
  <si>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</si>
  <si>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</si>
  <si>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</si>
  <si>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</si>
  <si>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</si>
  <si>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</si>
  <si>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</si>
  <si>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</si>
  <si>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</si>
  <si>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</si>
  <si>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</si>
  <si>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</si>
  <si>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</si>
  <si>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</si>
  <si>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</si>
  <si>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</si>
  <si>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</si>
  <si>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</si>
  <si>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</si>
  <si>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</si>
  <si>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</si>
  <si>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</si>
  <si>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</si>
  <si>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</si>
  <si>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</si>
  <si>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</si>
  <si>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</si>
  <si>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</si>
  <si>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</si>
  <si>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</si>
  <si>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</si>
  <si>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</si>
  <si>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</si>
  <si>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</si>
  <si>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</si>
  <si>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</si>
  <si>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</si>
  <si>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</si>
  <si>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</si>
  <si>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</si>
  <si>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</si>
  <si>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</si>
  <si>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</si>
  <si>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</si>
  <si>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</si>
  <si>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</si>
  <si>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</si>
  <si>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</si>
  <si>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</si>
  <si>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</si>
  <si>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</si>
  <si>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</si>
  <si>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</si>
  <si>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</si>
  <si>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</si>
  <si>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</si>
  <si>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</si>
  <si>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</si>
  <si>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</si>
  <si>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</si>
  <si>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</si>
  <si>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</si>
  <si>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</si>
  <si>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</si>
  <si>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</si>
  <si>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</si>
  <si>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</si>
  <si>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</si>
  <si>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</si>
  <si>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</si>
  <si>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</si>
  <si>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</si>
  <si>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</si>
  <si>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</si>
  <si>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</si>
  <si>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</si>
  <si>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</si>
  <si>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</si>
  <si>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</si>
  <si>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</si>
  <si>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</si>
  <si>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</si>
  <si>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</si>
  <si>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</si>
  <si>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</si>
  <si>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</si>
  <si>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</si>
  <si>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</si>
  <si>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</si>
  <si>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</si>
  <si>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</si>
  <si>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</si>
  <si>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</si>
  <si>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</si>
  <si>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</si>
  <si>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</si>
  <si>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</si>
  <si>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</si>
  <si>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</si>
  <si>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</si>
  <si>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</si>
  <si>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</si>
  <si>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</si>
  <si>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</si>
  <si>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</si>
  <si>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</si>
  <si>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</si>
  <si>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</si>
  <si>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</si>
  <si>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</si>
  <si>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</si>
  <si>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</si>
  <si>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</si>
  <si>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</si>
  <si>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</si>
  <si>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</si>
  <si>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</si>
  <si>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</si>
  <si>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</si>
  <si>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</si>
  <si>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</si>
  <si>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</si>
  <si>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</si>
  <si>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</si>
  <si>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</si>
  <si>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</si>
  <si>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</si>
  <si>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</si>
  <si>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</si>
  <si>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</si>
  <si>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</si>
  <si>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</si>
  <si>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</si>
  <si>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</si>
  <si>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</si>
  <si>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</si>
  <si>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</si>
  <si>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</si>
  <si>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</si>
  <si>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</si>
  <si>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</si>
  <si>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</si>
  <si>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</si>
  <si>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</si>
  <si>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</si>
  <si>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</si>
  <si>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</si>
  <si>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</si>
  <si>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</si>
  <si>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</si>
  <si>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</si>
  <si>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</si>
  <si>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</si>
  <si>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</si>
  <si>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</si>
  <si>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</si>
  <si>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</si>
  <si>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</si>
  <si>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</si>
  <si>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</si>
  <si>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</si>
  <si>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</si>
  <si>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</si>
  <si>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</si>
  <si>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</si>
  <si>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</si>
  <si>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</si>
  <si>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</si>
  <si>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</si>
  <si>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</si>
  <si>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</si>
  <si>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</si>
  <si>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</si>
  <si>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</si>
  <si>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</si>
  <si>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</si>
  <si>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</si>
  <si>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</si>
  <si>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</si>
  <si>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</si>
  <si>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</si>
  <si>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</si>
  <si>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</si>
  <si>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</si>
  <si>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</si>
  <si>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</si>
  <si>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</si>
  <si>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</si>
  <si>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</si>
  <si>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</si>
  <si>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</si>
  <si>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</si>
  <si>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</si>
  <si>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</si>
  <si>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</si>
  <si>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</si>
  <si>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</si>
  <si>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</si>
  <si>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</si>
  <si>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</si>
  <si>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</si>
  <si>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</si>
  <si>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</si>
  <si>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</si>
  <si>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</si>
  <si>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</si>
  <si>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</si>
  <si>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</si>
  <si>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</si>
  <si>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</si>
  <si>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</si>
  <si>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</si>
  <si>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</si>
  <si>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</si>
  <si>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</si>
  <si>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</si>
  <si>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</si>
  <si>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</si>
  <si>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</si>
  <si>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</si>
  <si>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</si>
  <si>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</si>
  <si>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</si>
  <si>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</si>
  <si>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</si>
  <si>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</si>
  <si>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</si>
  <si>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</si>
  <si>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</si>
  <si>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</si>
  <si>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</si>
  <si>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</si>
  <si>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</si>
  <si>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</si>
  <si>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</si>
  <si>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</si>
  <si>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</si>
  <si>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</si>
  <si>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</si>
  <si>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</si>
  <si>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</si>
  <si>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</si>
  <si>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</si>
  <si>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</si>
  <si>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</si>
  <si>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</si>
  <si>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</si>
  <si>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</si>
  <si>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</si>
  <si>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</si>
  <si>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</si>
  <si>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</si>
  <si>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</si>
  <si>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</si>
  <si>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</si>
  <si>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</si>
  <si>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</si>
  <si>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</si>
  <si>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</si>
  <si>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</si>
  <si>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</si>
  <si>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</si>
  <si>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</si>
  <si>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</si>
  <si>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</si>
  <si>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</si>
  <si>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</si>
  <si>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</si>
  <si>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</si>
  <si>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</si>
  <si>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</si>
  <si>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</si>
  <si>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</si>
  <si>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</si>
  <si>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</si>
  <si>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</si>
  <si>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</si>
  <si>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</si>
  <si>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</si>
  <si>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</si>
  <si>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</si>
  <si>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</si>
  <si>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</si>
  <si>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</si>
  <si>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</si>
  <si>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</si>
  <si>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</si>
  <si>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</si>
  <si>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</si>
  <si>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</si>
  <si>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</si>
  <si>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</si>
  <si>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</si>
  <si>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</si>
  <si>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</si>
  <si>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</si>
  <si>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</si>
  <si>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</si>
  <si>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</si>
  <si>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</si>
  <si>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</si>
  <si>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</si>
  <si>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</si>
  <si>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</si>
  <si>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</si>
  <si>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</si>
  <si>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</si>
  <si>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</si>
  <si>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</si>
  <si>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</si>
  <si>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</si>
  <si>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</si>
  <si>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</si>
  <si>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</si>
  <si>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</si>
  <si>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</si>
  <si>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</si>
  <si>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</si>
  <si>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</si>
  <si>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</si>
  <si>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</si>
  <si>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</si>
  <si>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</si>
  <si>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</si>
  <si>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</si>
  <si>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</si>
  <si>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</si>
  <si>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</si>
  <si>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</si>
  <si>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</si>
  <si>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</si>
  <si>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</si>
  <si>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</si>
  <si>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</si>
  <si>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</si>
  <si>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</si>
  <si>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</si>
  <si>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</si>
  <si>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</si>
  <si>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</si>
  <si>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</si>
  <si>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</si>
  <si>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</si>
  <si>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</si>
  <si>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</si>
  <si>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</si>
  <si>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</si>
  <si>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</si>
  <si>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</si>
  <si>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</si>
  <si>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</si>
  <si>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</si>
  <si>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</si>
  <si>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</si>
  <si>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</si>
  <si>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</si>
  <si>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</si>
  <si>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</si>
  <si>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</si>
  <si>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</si>
  <si>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</si>
  <si>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</si>
  <si>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</si>
  <si>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</si>
  <si>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</si>
  <si>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</si>
  <si>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</si>
  <si>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</si>
  <si>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</si>
  <si>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</si>
  <si>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</si>
  <si>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</si>
  <si>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</si>
  <si>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</si>
  <si>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</si>
  <si>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</si>
  <si>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</si>
  <si>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</si>
  <si>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</si>
  <si>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</si>
  <si>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</si>
  <si>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</si>
  <si>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</si>
  <si>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</si>
  <si>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</si>
  <si>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</si>
  <si>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</si>
  <si>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</si>
  <si>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</si>
  <si>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</si>
  <si>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</si>
  <si>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</si>
  <si>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</si>
  <si>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</si>
  <si>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</si>
  <si>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</si>
  <si>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</si>
  <si>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</si>
  <si>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</si>
  <si>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</si>
  <si>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</si>
  <si>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</si>
  <si>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</si>
  <si>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</si>
  <si>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</si>
  <si>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</si>
  <si>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</si>
  <si>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</si>
  <si>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</si>
  <si>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</si>
  <si>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</si>
  <si>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</si>
  <si>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</si>
  <si>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</si>
  <si>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</si>
  <si>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</si>
  <si>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</si>
  <si>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</si>
  <si>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</si>
  <si>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</si>
  <si>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</si>
  <si>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</si>
  <si>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</si>
  <si>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</si>
  <si>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</si>
  <si>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</si>
  <si>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</si>
  <si>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</si>
  <si>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</si>
  <si>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</si>
  <si>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</si>
  <si>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</si>
  <si>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</si>
  <si>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</si>
  <si>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</si>
  <si>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</si>
  <si>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</si>
  <si>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</si>
  <si>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</si>
  <si>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</si>
  <si>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</si>
  <si>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</si>
  <si>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</si>
  <si>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</si>
  <si>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</si>
  <si>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</si>
  <si>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</si>
  <si>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</si>
  <si>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</si>
  <si>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</si>
  <si>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</si>
  <si>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</si>
  <si>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</si>
  <si>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</si>
  <si>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</si>
  <si>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</si>
  <si>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</si>
  <si>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</si>
  <si>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</si>
  <si>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</si>
  <si>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</si>
  <si>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</si>
  <si>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</si>
  <si>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</si>
  <si>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</si>
  <si>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</si>
  <si>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</si>
  <si>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</si>
  <si>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</si>
  <si>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</si>
  <si>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</si>
  <si>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</si>
  <si>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</si>
  <si>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</si>
  <si>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</si>
  <si>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</si>
  <si>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</si>
  <si>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</si>
  <si>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</si>
  <si>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</si>
  <si>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</si>
  <si>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</si>
  <si>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</si>
  <si>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</si>
  <si>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</si>
  <si>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</si>
  <si>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</si>
  <si>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</si>
  <si>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</si>
  <si>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</si>
  <si>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</si>
  <si>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</si>
  <si>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</si>
  <si>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</si>
  <si>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</si>
  <si>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</si>
  <si>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</si>
  <si>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</si>
  <si>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</si>
  <si>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</si>
  <si>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</si>
  <si>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</si>
  <si>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</si>
  <si>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</si>
  <si>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</si>
  <si>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</si>
  <si>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</si>
  <si>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</si>
  <si>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</si>
  <si>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</si>
  <si>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</si>
  <si>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</si>
  <si>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</si>
  <si>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</si>
  <si>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</si>
  <si>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</si>
  <si>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</si>
  <si>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</si>
  <si>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</si>
  <si>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</si>
  <si>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</si>
  <si>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</si>
  <si>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</si>
  <si>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</si>
  <si>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</si>
  <si>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</si>
  <si>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</si>
  <si>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</si>
  <si>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</si>
  <si>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</si>
  <si>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</si>
  <si>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</si>
  <si>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</si>
  <si>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</si>
  <si>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</si>
  <si>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</si>
  <si>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</si>
  <si>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</si>
  <si>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</si>
  <si>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</si>
  <si>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</si>
  <si>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</si>
  <si>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</si>
  <si>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</si>
  <si>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</si>
  <si>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</si>
  <si>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</si>
  <si>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</si>
  <si>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</si>
  <si>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</si>
  <si>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</si>
  <si>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</si>
  <si>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</si>
  <si>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</si>
  <si>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</si>
  <si>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</si>
  <si>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</si>
  <si>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</si>
  <si>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</si>
  <si>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</si>
  <si>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</si>
  <si>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</si>
  <si>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</si>
  <si>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</si>
  <si>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</si>
  <si>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</si>
  <si>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</si>
  <si>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</si>
  <si>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</si>
  <si>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</si>
  <si>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</si>
  <si>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</si>
  <si>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</si>
  <si>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</si>
  <si>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</si>
  <si>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</si>
  <si>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</si>
  <si>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</si>
  <si>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</si>
  <si>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</si>
  <si>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</si>
  <si>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</si>
  <si>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</si>
  <si>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</si>
  <si>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</si>
  <si>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</si>
  <si>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</si>
  <si>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</si>
  <si>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</si>
  <si>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</si>
  <si>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</si>
  <si>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</si>
  <si>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</si>
  <si>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</si>
  <si>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</si>
  <si>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</si>
  <si>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</si>
  <si>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</si>
  <si>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</si>
  <si>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</si>
  <si>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</si>
  <si>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</si>
  <si>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</si>
  <si>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</si>
  <si>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</si>
  <si>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</si>
  <si>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</si>
  <si>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</si>
  <si>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</si>
  <si>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</si>
  <si>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</si>
  <si>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</si>
  <si>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</si>
  <si>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</si>
  <si>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</si>
  <si>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</si>
  <si>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</si>
  <si>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</si>
  <si>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</si>
  <si>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</si>
  <si>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</si>
  <si>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</si>
  <si>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</si>
  <si>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</si>
  <si>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</si>
  <si>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</si>
  <si>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</si>
  <si>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</si>
  <si>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</si>
  <si>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</si>
  <si>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</si>
  <si>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</si>
  <si>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</si>
  <si>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</si>
  <si>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</si>
  <si>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</si>
  <si>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</si>
  <si>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</si>
  <si>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</si>
  <si>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</si>
  <si>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</si>
  <si>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</si>
  <si>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</si>
  <si>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</si>
  <si>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</si>
  <si>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</si>
  <si>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</si>
  <si>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</si>
  <si>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</si>
  <si>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</si>
  <si>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</si>
  <si>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</si>
  <si>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</si>
  <si>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</si>
  <si>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</si>
  <si>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</si>
  <si>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</si>
  <si>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</si>
  <si>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</si>
  <si>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</si>
  <si>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</si>
  <si>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</si>
  <si>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</si>
  <si>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</si>
  <si>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</si>
  <si>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</si>
  <si>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</si>
  <si>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</si>
  <si>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</si>
  <si>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</si>
  <si>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</si>
  <si>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</si>
  <si>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</si>
  <si>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</si>
  <si>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</si>
  <si>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</si>
  <si>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</si>
  <si>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</si>
  <si>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</si>
  <si>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</si>
  <si>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</si>
  <si>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</si>
  <si>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</si>
  <si>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</si>
  <si>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</si>
  <si>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</si>
  <si>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</si>
  <si>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</si>
  <si>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</si>
  <si>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</si>
  <si>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</si>
  <si>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</si>
  <si>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</si>
  <si>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</si>
  <si>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</si>
  <si>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</si>
  <si>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</si>
  <si>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</si>
  <si>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</si>
  <si>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</si>
  <si>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</si>
  <si>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</si>
  <si>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</si>
  <si>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</si>
  <si>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</si>
  <si>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</si>
  <si>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</si>
  <si>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</si>
  <si>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</si>
  <si>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</si>
  <si>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</si>
  <si>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</si>
  <si>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</si>
  <si>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</si>
  <si>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</si>
  <si>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</si>
  <si>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</si>
  <si>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</si>
  <si>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</si>
  <si>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</si>
  <si>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</si>
  <si>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</si>
  <si>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</si>
  <si>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</si>
  <si>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</si>
  <si>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</si>
  <si>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</si>
  <si>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</si>
  <si>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</si>
  <si>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</si>
  <si>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</si>
  <si>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</si>
  <si>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</si>
  <si>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</si>
  <si>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</si>
  <si>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</si>
  <si>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</si>
  <si>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</si>
  <si>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</si>
  <si>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</si>
  <si>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</si>
  <si>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</si>
  <si>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</si>
  <si>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</si>
  <si>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</si>
  <si>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</si>
  <si>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</si>
  <si>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</si>
  <si>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</si>
  <si>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</si>
  <si>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</si>
  <si>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</si>
  <si>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</si>
  <si>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</si>
  <si>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</si>
  <si>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</si>
  <si>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</si>
  <si>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</si>
  <si>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</si>
  <si>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</si>
  <si>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</si>
  <si>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</si>
  <si>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</si>
  <si>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</si>
  <si>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</si>
  <si>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</si>
  <si>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</si>
  <si>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</si>
  <si>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</si>
  <si>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</si>
  <si>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</si>
  <si>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</si>
  <si>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</si>
  <si>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</si>
  <si>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</si>
  <si>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</si>
  <si>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</si>
  <si>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</si>
  <si>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</si>
  <si>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</si>
  <si>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</si>
  <si>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</si>
  <si>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</si>
  <si>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</si>
  <si>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</si>
  <si>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</si>
  <si>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</si>
  <si>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</si>
  <si>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</si>
  <si>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</si>
  <si>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</si>
  <si>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</si>
  <si>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</si>
  <si>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</si>
  <si>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</si>
  <si>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</si>
  <si>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</si>
  <si>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</si>
  <si>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</si>
  <si>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</si>
  <si>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</si>
  <si>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</si>
  <si>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</si>
  <si>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</si>
  <si>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</si>
  <si>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</si>
  <si>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</si>
  <si>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</si>
  <si>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</si>
  <si>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</si>
  <si>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</si>
  <si>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</si>
  <si>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</si>
  <si>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</si>
  <si>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</si>
  <si>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</si>
  <si>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</si>
  <si>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</si>
  <si>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</si>
  <si>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</si>
  <si>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</si>
  <si>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</si>
  <si>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</si>
  <si>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</si>
  <si>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</si>
  <si>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</si>
  <si>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</si>
  <si>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</si>
  <si>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</si>
  <si>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</si>
  <si>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</si>
  <si>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</si>
  <si>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</si>
  <si>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</si>
  <si>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</si>
  <si>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</si>
  <si>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</si>
  <si>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</si>
  <si>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</si>
  <si>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</si>
  <si>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</si>
  <si>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</si>
  <si>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</si>
  <si>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</si>
  <si>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</si>
  <si>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</si>
  <si>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</si>
  <si>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</si>
  <si>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</si>
  <si>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</si>
  <si>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</si>
  <si>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</si>
  <si>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</si>
  <si>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</si>
  <si>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</si>
  <si>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</si>
  <si>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</si>
  <si>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</si>
  <si>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</si>
  <si>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</si>
  <si>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</si>
  <si>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</si>
  <si>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</si>
  <si>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</si>
  <si>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</si>
  <si>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</si>
  <si>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</si>
  <si>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</si>
  <si>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</si>
  <si>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</si>
  <si>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</si>
  <si>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</si>
  <si>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</si>
  <si>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</si>
  <si>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</si>
  <si>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</si>
  <si>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</si>
  <si>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</si>
  <si>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</si>
  <si>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</si>
  <si>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</si>
  <si>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</si>
  <si>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</si>
  <si>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</si>
  <si>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</si>
  <si>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</si>
  <si>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</si>
  <si>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</si>
  <si>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</si>
  <si>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</si>
  <si>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</si>
  <si>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</si>
  <si>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</si>
  <si>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</si>
  <si>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</si>
  <si>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</si>
  <si>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</si>
  <si>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</si>
  <si>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</si>
  <si>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</si>
  <si>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</si>
  <si>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</si>
  <si>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</si>
  <si>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</si>
  <si>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</si>
  <si>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</si>
  <si>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</si>
  <si>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</si>
  <si>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</si>
  <si>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</si>
  <si>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</si>
  <si>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</si>
  <si>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</si>
  <si>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</si>
  <si>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</si>
  <si>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</si>
  <si>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</si>
  <si>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</si>
  <si>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</si>
  <si>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</si>
  <si>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</si>
  <si>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</si>
  <si>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</si>
  <si>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</si>
  <si>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</si>
  <si>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</si>
  <si>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</si>
  <si>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</si>
  <si>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</si>
  <si>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</si>
  <si>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</si>
  <si>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</si>
  <si>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</si>
  <si>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</si>
  <si>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</si>
  <si>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</si>
  <si>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</si>
  <si>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</si>
  <si>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</si>
  <si>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</si>
  <si>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</si>
  <si>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</si>
  <si>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</si>
  <si>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</si>
  <si>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</si>
  <si>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</si>
  <si>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</si>
  <si>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</si>
  <si>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</si>
  <si>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</si>
  <si>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</si>
  <si>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</si>
  <si>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</si>
  <si>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</si>
  <si>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</si>
  <si>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</si>
  <si>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</si>
  <si>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</si>
  <si>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</si>
  <si>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</si>
  <si>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</si>
  <si>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</si>
  <si>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</si>
  <si>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</si>
  <si>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</si>
  <si>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</si>
  <si>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</si>
  <si>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</si>
  <si>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</si>
  <si>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</si>
  <si>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</si>
  <si>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</si>
  <si>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</si>
  <si>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</si>
  <si>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</si>
  <si>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</si>
  <si>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</si>
  <si>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</si>
  <si>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</si>
  <si>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</si>
  <si>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</si>
  <si>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</si>
  <si>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</si>
  <si>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</si>
  <si>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</si>
  <si>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</si>
  <si>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</si>
  <si>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</si>
  <si>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</si>
  <si>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</si>
  <si>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</si>
  <si>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</si>
  <si>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</si>
  <si>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</si>
  <si>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</si>
  <si>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</si>
  <si>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</si>
  <si>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</si>
  <si>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</si>
  <si>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</si>
  <si>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</si>
  <si>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</si>
  <si>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</si>
  <si>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</si>
  <si>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</si>
  <si>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</si>
  <si>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</si>
  <si>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</si>
  <si>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</si>
  <si>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</si>
  <si>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</si>
  <si>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</si>
  <si>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</si>
  <si>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</si>
  <si>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</si>
  <si>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</si>
  <si>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</si>
  <si>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</si>
  <si>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</si>
  <si>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</si>
  <si>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</si>
  <si>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</si>
  <si>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</si>
  <si>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</si>
  <si>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</si>
  <si>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</si>
  <si>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</si>
  <si>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</si>
  <si>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</si>
  <si>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</si>
  <si>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</si>
  <si>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</si>
  <si>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</si>
  <si>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</si>
  <si>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</si>
  <si>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</si>
  <si>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</si>
  <si>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</si>
  <si>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</si>
  <si>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</si>
  <si>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</si>
  <si>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</si>
  <si>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</si>
  <si>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</si>
  <si>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</si>
  <si>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</si>
  <si>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</si>
  <si>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</si>
  <si>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</si>
  <si>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</si>
  <si>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</si>
  <si>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</si>
  <si>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</si>
  <si>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</si>
  <si>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</si>
  <si>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</si>
  <si>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</si>
  <si>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</si>
  <si>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</si>
  <si>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</si>
  <si>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</si>
  <si>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</si>
  <si>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</si>
  <si>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</si>
  <si>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</si>
  <si>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</si>
  <si>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</si>
  <si>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</si>
  <si>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</si>
  <si>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</si>
  <si>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</si>
  <si>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</si>
  <si>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</si>
  <si>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</si>
  <si>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</si>
  <si>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</si>
  <si>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</si>
  <si>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</si>
  <si>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</si>
  <si>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</si>
  <si>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</si>
  <si>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</si>
  <si>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</si>
  <si>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</si>
  <si>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</si>
  <si>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</si>
  <si>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</si>
  <si>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</si>
  <si>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</si>
  <si>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</si>
  <si>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</si>
  <si>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</si>
  <si>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</si>
  <si>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</si>
  <si>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</si>
  <si>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</si>
  <si>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</si>
  <si>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</si>
  <si>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</si>
  <si>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</si>
  <si>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</si>
  <si>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</si>
  <si>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</si>
  <si>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</si>
  <si>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</si>
  <si>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</si>
  <si>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</si>
  <si>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</si>
  <si>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</si>
  <si>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</si>
  <si>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</si>
  <si>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</si>
  <si>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</si>
  <si>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</si>
  <si>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</si>
  <si>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</si>
  <si>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</si>
  <si>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</si>
  <si>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</si>
  <si>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</si>
  <si>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</si>
  <si>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</si>
  <si>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</si>
  <si>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</si>
  <si>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</si>
  <si>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</si>
  <si>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</si>
  <si>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</si>
  <si>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</si>
  <si>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</si>
  <si>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</si>
  <si>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</si>
  <si>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</si>
  <si>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</si>
  <si>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</si>
  <si>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</si>
  <si>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</si>
  <si>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</si>
  <si>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</si>
  <si>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</si>
  <si>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</si>
  <si>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</si>
  <si>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</si>
  <si>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</si>
  <si>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</si>
  <si>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</si>
  <si>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</si>
  <si>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</si>
  <si>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</si>
  <si>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</si>
  <si>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</si>
  <si>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</si>
  <si>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</si>
  <si>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</si>
  <si>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</si>
  <si>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</si>
  <si>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</si>
  <si>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</si>
  <si>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</si>
  <si>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</si>
  <si>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</si>
  <si>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</si>
  <si>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</si>
  <si>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</si>
  <si>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</si>
  <si>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</si>
  <si>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</si>
  <si>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</si>
  <si>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</si>
  <si>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</si>
  <si>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</si>
  <si>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</si>
  <si>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</si>
  <si>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</si>
  <si>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</si>
  <si>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</si>
  <si>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</si>
  <si>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</si>
  <si>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</si>
  <si>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</si>
  <si>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</si>
  <si>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</si>
  <si>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</si>
  <si>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</si>
  <si>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</si>
  <si>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</si>
  <si>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</si>
  <si>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</si>
  <si>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</si>
  <si>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</si>
  <si>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</si>
  <si>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</si>
  <si>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</si>
  <si>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</si>
  <si>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</si>
  <si>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</si>
  <si>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</si>
  <si>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</si>
  <si>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</si>
  <si>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</si>
  <si>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</si>
  <si>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</si>
  <si>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</si>
  <si>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</si>
  <si>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</si>
  <si>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</si>
  <si>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</si>
  <si>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</si>
  <si>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</si>
  <si>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</si>
  <si>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</si>
  <si>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</si>
  <si>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</si>
  <si>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</si>
  <si>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</si>
  <si>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</si>
  <si>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</si>
  <si>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</si>
  <si>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</si>
  <si>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</si>
  <si>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</si>
  <si>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</si>
  <si>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</si>
  <si>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</si>
  <si>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</si>
  <si>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</si>
  <si>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</si>
  <si>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</si>
  <si>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</si>
  <si>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</si>
  <si>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</si>
  <si>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</si>
  <si>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</si>
  <si>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</si>
  <si>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</si>
  <si>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</si>
  <si>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</si>
  <si>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</si>
  <si>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</si>
  <si>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</si>
  <si>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</si>
  <si>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</si>
  <si>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</si>
  <si>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</si>
  <si>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</si>
  <si>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</si>
  <si>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</si>
  <si>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</si>
  <si>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</si>
  <si>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</si>
  <si>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</si>
  <si>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</si>
  <si>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</si>
  <si>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</si>
  <si>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</si>
  <si>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</si>
  <si>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</si>
  <si>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</si>
  <si>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</si>
  <si>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</si>
  <si>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</si>
  <si>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</si>
  <si>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</si>
  <si>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</si>
  <si>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</si>
  <si>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</si>
  <si>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</si>
  <si>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</si>
  <si>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</si>
  <si>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</si>
  <si>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</si>
  <si>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</si>
  <si>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</si>
  <si>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</si>
  <si>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</si>
  <si>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</si>
  <si>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</si>
  <si>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</si>
  <si>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</si>
  <si>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</si>
  <si>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</si>
  <si>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</si>
  <si>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</si>
  <si>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</si>
  <si>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</si>
  <si>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</si>
  <si>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</si>
  <si>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</si>
  <si>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</si>
  <si>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</si>
  <si>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</si>
  <si>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</si>
  <si>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</si>
  <si>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</si>
  <si>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</si>
  <si>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</si>
  <si>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</si>
  <si>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</si>
  <si>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</si>
  <si>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</si>
  <si>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</si>
  <si>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</si>
  <si>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</si>
  <si>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</si>
  <si>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</si>
  <si>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</si>
  <si>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</si>
  <si>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</si>
  <si>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</si>
  <si>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</si>
  <si>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</si>
  <si>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</si>
  <si>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</si>
  <si>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</si>
  <si>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</si>
  <si>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</si>
  <si>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</si>
  <si>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</si>
  <si>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</si>
  <si>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</si>
  <si>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</si>
  <si>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</si>
  <si>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</si>
  <si>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</si>
  <si>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</si>
  <si>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</si>
  <si>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</si>
  <si>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</si>
  <si>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</si>
  <si>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</si>
  <si>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</si>
  <si>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</si>
  <si>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</si>
  <si>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</si>
  <si>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</si>
  <si>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</si>
  <si>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</si>
  <si>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</si>
  <si>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</si>
  <si>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</si>
  <si>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</si>
  <si>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</si>
  <si>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</si>
  <si>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</si>
  <si>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</si>
  <si>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</si>
  <si>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</si>
  <si>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</si>
  <si>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</si>
  <si>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</si>
  <si>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</si>
  <si>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</si>
  <si>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</si>
  <si>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</si>
  <si>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</si>
  <si>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</si>
  <si>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</si>
  <si>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</si>
  <si>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</si>
  <si>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</si>
  <si>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</si>
  <si>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</si>
  <si>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</si>
  <si>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</si>
  <si>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</si>
  <si>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</si>
  <si>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</si>
  <si>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</si>
  <si>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</si>
  <si>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</si>
  <si>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</si>
  <si>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</si>
  <si>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</si>
  <si>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</si>
  <si>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</si>
  <si>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</si>
  <si>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</si>
  <si>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</si>
  <si>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</si>
  <si>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</si>
  <si>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</si>
  <si>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</si>
  <si>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</si>
  <si>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</si>
  <si>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</si>
  <si>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</si>
  <si>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</si>
  <si>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</si>
  <si>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</si>
  <si>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</si>
  <si>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</si>
  <si>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</si>
  <si>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</si>
  <si>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</si>
  <si>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</si>
  <si>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</si>
  <si>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</si>
  <si>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</si>
  <si>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</si>
  <si>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</si>
  <si>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</si>
  <si>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</si>
  <si>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</si>
  <si>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</si>
  <si>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</si>
  <si>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</si>
  <si>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</si>
  <si>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</si>
  <si>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</si>
  <si>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</si>
  <si>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</si>
  <si>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</si>
  <si>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</si>
  <si>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</si>
  <si>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</si>
  <si>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</si>
  <si>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</si>
  <si>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</si>
  <si>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</si>
  <si>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</si>
  <si>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</si>
  <si>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</si>
  <si>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</si>
  <si>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</si>
  <si>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</si>
  <si>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</si>
  <si>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</si>
  <si>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</si>
  <si>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</si>
  <si>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</si>
  <si>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</si>
  <si>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</si>
  <si>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</si>
  <si>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</si>
  <si>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</si>
  <si>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</si>
  <si>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</si>
  <si>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</si>
  <si>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</si>
  <si>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</si>
  <si>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</si>
  <si>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</si>
  <si>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</si>
  <si>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</si>
  <si>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</si>
  <si>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</si>
  <si>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</si>
  <si>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</si>
  <si>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</si>
  <si>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</si>
  <si>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</si>
  <si>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</si>
  <si>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</si>
  <si>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</si>
  <si>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</si>
  <si>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</si>
  <si>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</si>
  <si>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</si>
  <si>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</si>
  <si>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</si>
  <si>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</si>
  <si>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</si>
  <si>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</si>
  <si>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</si>
  <si>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</si>
  <si>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</si>
  <si>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</si>
  <si>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</si>
  <si>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</si>
  <si>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</si>
  <si>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</si>
  <si>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</si>
  <si>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</si>
  <si>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</si>
  <si>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</si>
  <si>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</si>
  <si>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</si>
  <si>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</si>
  <si>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</si>
  <si>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</si>
  <si>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</si>
  <si>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</si>
  <si>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</si>
  <si>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</si>
  <si>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</si>
  <si>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</si>
  <si>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</si>
  <si>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</si>
  <si>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</si>
  <si>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</si>
  <si>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</si>
  <si>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</si>
  <si>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</si>
  <si>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</si>
  <si>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</si>
  <si>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</si>
  <si>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</si>
  <si>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</si>
  <si>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</si>
  <si>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</si>
  <si>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</si>
  <si>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</si>
  <si>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</si>
  <si>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</si>
  <si>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</si>
  <si>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</si>
  <si>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</si>
  <si>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</si>
  <si>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</si>
  <si>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</si>
  <si>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</si>
  <si>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</si>
  <si>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</si>
  <si>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</si>
  <si>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</si>
  <si>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</si>
  <si>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</si>
  <si>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</si>
  <si>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</si>
  <si>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</si>
  <si>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</si>
  <si>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</si>
  <si>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</si>
  <si>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</si>
  <si>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</si>
  <si>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</si>
  <si>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</si>
  <si>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</si>
  <si>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</si>
  <si>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</si>
  <si>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</si>
  <si>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</si>
  <si>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</si>
  <si>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</si>
  <si>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</si>
  <si>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</si>
  <si>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</si>
  <si>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</si>
  <si>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</si>
  <si>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</si>
  <si>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</si>
  <si>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</si>
  <si>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</si>
  <si>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</si>
  <si>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</si>
  <si>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</si>
  <si>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</si>
  <si>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</si>
  <si>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</si>
  <si>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</si>
  <si>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</si>
  <si>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</si>
  <si>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</si>
  <si>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</si>
  <si>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</si>
  <si>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</si>
  <si>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</si>
  <si>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</si>
  <si>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</si>
  <si>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</si>
  <si>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</si>
  <si>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</si>
  <si>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</si>
  <si>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</si>
  <si>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</si>
  <si>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</si>
  <si>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</si>
  <si>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</si>
  <si>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</si>
  <si>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</si>
  <si>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</si>
  <si>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</si>
  <si>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</si>
  <si>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</si>
  <si>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</si>
  <si>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</si>
  <si>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</si>
  <si>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</si>
  <si>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</si>
  <si>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</si>
  <si>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</si>
  <si>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</si>
  <si>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</si>
  <si>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</si>
  <si>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</si>
  <si>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</si>
  <si>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</si>
  <si>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</si>
  <si>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</si>
  <si>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</si>
  <si>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</si>
  <si>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</si>
  <si>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</si>
  <si>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</si>
  <si>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</si>
  <si>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</si>
  <si>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</si>
  <si>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</si>
  <si>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</si>
  <si>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</si>
  <si>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</si>
  <si>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</si>
  <si>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</si>
  <si>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</si>
  <si>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</si>
  <si>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</si>
  <si>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</si>
  <si>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</si>
  <si>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</si>
  <si>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</si>
  <si>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</si>
  <si>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</si>
  <si>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</si>
  <si>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</si>
  <si>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</si>
  <si>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</si>
  <si>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</si>
  <si>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</si>
  <si>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</si>
  <si>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</si>
  <si>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</si>
  <si>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</si>
  <si>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</si>
  <si>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</si>
  <si>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</si>
  <si>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</si>
  <si>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</si>
  <si>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</si>
  <si>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</si>
  <si>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</si>
  <si>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</si>
  <si>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</si>
  <si>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</si>
  <si>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</si>
  <si>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</si>
  <si>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</si>
  <si>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</si>
  <si>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</si>
  <si>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</si>
  <si>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</si>
  <si>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</si>
  <si>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</si>
  <si>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</si>
  <si>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</si>
  <si>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</si>
  <si>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</si>
  <si>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</si>
  <si>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</si>
  <si>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</si>
  <si>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</si>
  <si>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</si>
  <si>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</si>
  <si>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</si>
  <si>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</si>
  <si>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</si>
  <si>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</si>
  <si>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</si>
  <si>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</si>
  <si>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</si>
  <si>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</si>
  <si>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</si>
  <si>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</si>
  <si>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</si>
  <si>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</si>
  <si>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</si>
  <si>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</si>
  <si>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</si>
  <si>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</si>
  <si>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</si>
  <si>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</si>
  <si>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</si>
  <si>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</si>
  <si>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</si>
  <si>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</si>
  <si>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</si>
  <si>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</si>
  <si>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</si>
  <si>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</si>
  <si>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</si>
  <si>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</si>
  <si>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</si>
  <si>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</si>
  <si>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</si>
  <si>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</si>
  <si>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</si>
  <si>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</si>
  <si>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</si>
  <si>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</si>
  <si>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</si>
  <si>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</si>
  <si>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</si>
  <si>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</si>
  <si>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</si>
  <si>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</si>
  <si>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</si>
  <si>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</si>
  <si>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</si>
  <si>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</si>
  <si>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</si>
  <si>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</si>
  <si>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</si>
  <si>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</si>
  <si>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</si>
  <si>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</si>
  <si>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</si>
  <si>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</si>
  <si>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</si>
  <si>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</si>
  <si>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</si>
  <si>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</si>
  <si>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</si>
  <si>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</si>
  <si>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</si>
  <si>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</si>
  <si>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</si>
  <si>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</si>
  <si>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</si>
  <si>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</si>
  <si>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</si>
  <si>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</si>
  <si>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</si>
  <si>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</si>
  <si>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</si>
  <si>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</si>
  <si>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</si>
  <si>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</si>
  <si>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</si>
  <si>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</si>
  <si>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</si>
  <si>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</si>
  <si>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</si>
  <si>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</si>
  <si>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</si>
  <si>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</si>
  <si>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</si>
  <si>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</si>
  <si>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</si>
  <si>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</si>
  <si>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</si>
  <si>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</si>
  <si>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</si>
  <si>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</si>
  <si>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</si>
  <si>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</si>
  <si>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</si>
  <si>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</si>
  <si>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</si>
  <si>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</si>
  <si>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</si>
  <si>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</si>
  <si>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</si>
  <si>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</si>
  <si>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</si>
  <si>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</si>
  <si>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</si>
  <si>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</si>
  <si>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</si>
  <si>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</si>
  <si>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</si>
  <si>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</si>
  <si>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</si>
  <si>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</si>
  <si>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</si>
  <si>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</si>
  <si>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</si>
  <si>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</si>
  <si>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</si>
  <si>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</si>
  <si>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</si>
  <si>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</si>
  <si>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</si>
  <si>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</si>
  <si>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</si>
  <si>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</si>
  <si>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</si>
  <si>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</si>
  <si>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</si>
  <si>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</si>
  <si>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</si>
  <si>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</si>
  <si>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</si>
  <si>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</si>
  <si>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</si>
  <si>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</si>
  <si>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</si>
  <si>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</si>
  <si>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</si>
  <si>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</si>
  <si>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</si>
  <si>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</si>
  <si>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</si>
  <si>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</si>
  <si>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</si>
  <si>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</si>
  <si>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</si>
  <si>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</si>
  <si>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</si>
  <si>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</si>
  <si>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</si>
  <si>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</si>
  <si>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</si>
  <si>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</si>
  <si>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</si>
  <si>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</si>
  <si>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</si>
  <si>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</si>
  <si>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</si>
  <si>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</si>
  <si>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</si>
  <si>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</si>
  <si>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</si>
  <si>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</si>
  <si>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</si>
  <si>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</si>
  <si>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</si>
  <si>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</si>
  <si>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</si>
  <si>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</si>
  <si>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</si>
  <si>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</si>
  <si>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</si>
  <si>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</si>
  <si>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</si>
  <si>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</si>
  <si>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</si>
  <si>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</si>
  <si>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</si>
  <si>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</si>
  <si>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</si>
  <si>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</si>
  <si>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</si>
  <si>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</si>
  <si>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</si>
  <si>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</si>
  <si>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</si>
  <si>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</si>
  <si>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</si>
  <si>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</si>
  <si>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</si>
  <si>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</si>
  <si>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</si>
  <si>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</si>
  <si>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</si>
  <si>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</si>
  <si>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</si>
  <si>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</si>
  <si>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</si>
  <si>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</si>
  <si>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</si>
  <si>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</si>
  <si>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</si>
  <si>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</si>
  <si>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</si>
  <si>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</si>
  <si>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</si>
  <si>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</si>
  <si>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</si>
  <si>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</si>
  <si>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</si>
  <si>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</si>
  <si>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</si>
  <si>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</si>
  <si>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</si>
  <si>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</si>
  <si>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</si>
  <si>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</si>
  <si>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</si>
  <si>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</si>
  <si>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</si>
  <si>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</si>
  <si>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</si>
  <si>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</si>
  <si>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</si>
  <si>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</si>
  <si>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</si>
  <si>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</si>
  <si>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</si>
  <si>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</si>
  <si>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</si>
  <si>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</si>
  <si>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</si>
  <si>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</si>
  <si>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</si>
  <si>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</si>
  <si>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</si>
  <si>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</si>
  <si>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</si>
  <si>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</si>
  <si>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</si>
  <si>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</si>
  <si>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</si>
  <si>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</si>
  <si>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</si>
  <si>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</si>
  <si>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</si>
  <si>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</si>
  <si>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</si>
  <si>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</si>
  <si>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</si>
  <si>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</si>
  <si>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</si>
  <si>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</si>
  <si>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</si>
  <si>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</si>
  <si>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</si>
  <si>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</si>
  <si>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</si>
  <si>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</si>
  <si>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</si>
  <si>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</si>
  <si>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</si>
  <si>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</si>
  <si>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</si>
  <si>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</si>
  <si>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</si>
  <si>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</si>
  <si>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</si>
  <si>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</si>
  <si>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</si>
  <si>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</si>
  <si>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</si>
  <si>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</si>
  <si>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</si>
  <si>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</si>
  <si>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</si>
  <si>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</si>
  <si>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</si>
  <si>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</si>
  <si>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</si>
  <si>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</si>
  <si>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</si>
  <si>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</si>
  <si>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</si>
  <si>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</si>
  <si>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</si>
  <si>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</si>
  <si>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</si>
  <si>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</si>
  <si>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</si>
  <si>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</si>
  <si>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</si>
  <si>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</si>
  <si>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</si>
  <si>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</si>
  <si>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</si>
  <si>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</si>
  <si>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</si>
  <si>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</si>
  <si>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</si>
  <si>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</si>
  <si>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</si>
  <si>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</si>
  <si>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</si>
  <si>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</si>
  <si>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</si>
  <si>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</si>
  <si>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</si>
  <si>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</si>
  <si>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</si>
  <si>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</si>
  <si>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</si>
  <si>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</si>
  <si>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</si>
  <si>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</si>
  <si>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</si>
  <si>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</si>
  <si>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</si>
  <si>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</si>
  <si>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</si>
  <si>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</si>
  <si>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</si>
  <si>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</si>
  <si>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</si>
  <si>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</si>
  <si>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</si>
  <si>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</si>
  <si>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</si>
  <si>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</si>
  <si>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</si>
  <si>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</si>
  <si>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</si>
  <si>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</si>
  <si>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</si>
  <si>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</si>
  <si>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</si>
  <si>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</si>
  <si>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</si>
  <si>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</si>
  <si>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</si>
  <si>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</si>
  <si>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</si>
  <si>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</si>
  <si>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</si>
  <si>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</si>
  <si>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</si>
  <si>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</si>
  <si>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</si>
  <si>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</si>
  <si>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</si>
  <si>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</si>
  <si>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</si>
  <si>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</si>
  <si>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</si>
  <si>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</si>
  <si>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</si>
  <si>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</si>
  <si>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</si>
  <si>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</si>
  <si>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</si>
  <si>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</si>
  <si>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</si>
  <si>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</si>
  <si>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</si>
  <si>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</si>
  <si>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</si>
  <si>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</si>
  <si>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</si>
  <si>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</si>
  <si>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</si>
  <si>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</si>
  <si>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</si>
  <si>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</si>
  <si>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</si>
  <si>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</si>
  <si>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</si>
  <si>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</si>
  <si>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</si>
  <si>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</si>
  <si>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</si>
  <si>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</si>
  <si>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</si>
  <si>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</si>
  <si>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</si>
  <si>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</si>
  <si>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</si>
  <si>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</si>
  <si>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</si>
  <si>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</si>
  <si>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</si>
  <si>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</si>
  <si>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</si>
  <si>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</si>
  <si>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</si>
  <si>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</si>
  <si>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</si>
  <si>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</si>
  <si>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</si>
  <si>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</si>
  <si>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</si>
  <si>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</si>
  <si>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</si>
  <si>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</si>
  <si>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</si>
  <si>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</si>
  <si>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</si>
  <si>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</si>
  <si>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</si>
  <si>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</si>
  <si>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</si>
  <si>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</si>
  <si>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</si>
  <si>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</si>
  <si>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26/01/2022</t>
  </si>
  <si>
    <t>Cut-off Date: 01/01/2022</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</si>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</sst>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topLeftCell="A52" zoomScale="40" zoomScaleNormal="55" zoomScaleSheetLayoutView="40" workbookViewId="0"/>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51.7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51.7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37" zoomScale="60" zoomScaleNormal="80" workbookViewId="0">
      <selection activeCell="D29" sqref="D2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ht="30"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10" zoomScale="60" zoomScaleNormal="80" workbookViewId="0">
      <selection activeCell="F30" sqref="F30"/>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1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0" zoomScale="60" zoomScaleNormal="55" workbookViewId="0">
      <selection activeCell="I6" sqref="I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2668</v>
      </c>
      <c r="G9" s="7"/>
      <c r="H9" s="7"/>
      <c r="I9" s="7"/>
      <c r="J9" s="8"/>
    </row>
    <row r="10" spans="2:10" ht="21" x14ac:dyDescent="0.25">
      <c r="B10" s="6"/>
      <c r="C10" s="7"/>
      <c r="D10" s="7"/>
      <c r="E10" s="7"/>
      <c r="F10" s="12" t="s">
        <v>2669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0" zoomScale="60" zoomScaleNormal="80" workbookViewId="0">
      <selection activeCell="C174" sqref="C17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44562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2360.1021477700001</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0.183673</v>
      </c>
      <c r="E45" s="144"/>
      <c r="F45" s="144">
        <v>0.1</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2360.1021477700001</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2360.1021477700001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18.278683999999998</v>
      </c>
      <c r="D66" s="321">
        <v>10.109228609728941</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0.61621455000000003</v>
      </c>
      <c r="D70" s="150">
        <v>0.68388095999999998</v>
      </c>
      <c r="E70" s="21"/>
      <c r="F70" s="159">
        <f t="shared" ref="F70:F76" si="1">IF($C$77=0,"",IF(C70="[for completion]","",C70/$C$77))</f>
        <v>2.6109655913929205E-4</v>
      </c>
      <c r="G70" s="159">
        <f t="shared" ref="G70:G76" si="2">IF($D$66="ND2","ND2",IF(OR(D70="ND2",D70=""),"",D70/$D$77))</f>
        <v>2.8976752580229701E-4</v>
      </c>
      <c r="H70" s="23"/>
      <c r="L70" s="23"/>
      <c r="M70" s="23"/>
      <c r="N70" s="55"/>
    </row>
    <row r="71" spans="1:14" x14ac:dyDescent="0.25">
      <c r="A71" s="25" t="s">
        <v>114</v>
      </c>
      <c r="B71" s="140" t="s">
        <v>1494</v>
      </c>
      <c r="C71" s="150">
        <v>2.6056199200000001</v>
      </c>
      <c r="D71" s="150">
        <v>3.0130934599999999</v>
      </c>
      <c r="E71" s="21"/>
      <c r="F71" s="159">
        <f t="shared" si="1"/>
        <v>1.1040284516761207E-3</v>
      </c>
      <c r="G71" s="159">
        <f t="shared" si="2"/>
        <v>1.2766792585003134E-3</v>
      </c>
      <c r="H71" s="23"/>
      <c r="L71" s="23"/>
      <c r="M71" s="23"/>
      <c r="N71" s="55"/>
    </row>
    <row r="72" spans="1:14" x14ac:dyDescent="0.25">
      <c r="A72" s="25" t="s">
        <v>115</v>
      </c>
      <c r="B72" s="139" t="s">
        <v>1495</v>
      </c>
      <c r="C72" s="150">
        <v>4.6488157499999998</v>
      </c>
      <c r="D72" s="150">
        <v>7.7615705799999999</v>
      </c>
      <c r="E72" s="21"/>
      <c r="F72" s="159">
        <f t="shared" si="1"/>
        <v>1.9697519255226078E-3</v>
      </c>
      <c r="G72" s="159">
        <f t="shared" si="2"/>
        <v>3.2886587503569327E-3</v>
      </c>
      <c r="H72" s="23"/>
      <c r="L72" s="23"/>
      <c r="M72" s="23"/>
      <c r="N72" s="55"/>
    </row>
    <row r="73" spans="1:14" x14ac:dyDescent="0.25">
      <c r="A73" s="25" t="s">
        <v>116</v>
      </c>
      <c r="B73" s="139" t="s">
        <v>1496</v>
      </c>
      <c r="C73" s="150">
        <v>10.77180982</v>
      </c>
      <c r="D73" s="150">
        <v>22.419732969999998</v>
      </c>
      <c r="E73" s="21"/>
      <c r="F73" s="159">
        <f t="shared" si="1"/>
        <v>4.5641286459478063E-3</v>
      </c>
      <c r="G73" s="159">
        <f t="shared" si="2"/>
        <v>9.4994756863315561E-3</v>
      </c>
      <c r="H73" s="23"/>
      <c r="L73" s="23"/>
      <c r="M73" s="23"/>
      <c r="N73" s="55"/>
    </row>
    <row r="74" spans="1:14" x14ac:dyDescent="0.25">
      <c r="A74" s="25" t="s">
        <v>117</v>
      </c>
      <c r="B74" s="139" t="s">
        <v>1497</v>
      </c>
      <c r="C74" s="150">
        <v>24.91404322</v>
      </c>
      <c r="D74" s="150">
        <v>49.754510929999995</v>
      </c>
      <c r="E74" s="21"/>
      <c r="F74" s="159">
        <f t="shared" si="1"/>
        <v>1.0556341064957989E-2</v>
      </c>
      <c r="G74" s="159">
        <f t="shared" si="2"/>
        <v>2.108150741569036E-2</v>
      </c>
      <c r="H74" s="23"/>
      <c r="L74" s="23"/>
      <c r="M74" s="23"/>
      <c r="N74" s="55"/>
    </row>
    <row r="75" spans="1:14" x14ac:dyDescent="0.25">
      <c r="A75" s="25" t="s">
        <v>118</v>
      </c>
      <c r="B75" s="139" t="s">
        <v>1498</v>
      </c>
      <c r="C75" s="150">
        <v>261.90170598000003</v>
      </c>
      <c r="D75" s="150">
        <v>1432.1976012499999</v>
      </c>
      <c r="E75" s="21"/>
      <c r="F75" s="159">
        <f t="shared" si="1"/>
        <v>0.11097049601326121</v>
      </c>
      <c r="G75" s="159">
        <f t="shared" si="2"/>
        <v>0.60683712465718775</v>
      </c>
      <c r="H75" s="23"/>
      <c r="L75" s="23"/>
      <c r="M75" s="23"/>
      <c r="N75" s="55"/>
    </row>
    <row r="76" spans="1:14" x14ac:dyDescent="0.25">
      <c r="A76" s="25" t="s">
        <v>119</v>
      </c>
      <c r="B76" s="139" t="s">
        <v>1499</v>
      </c>
      <c r="C76" s="150">
        <v>2054.64393853</v>
      </c>
      <c r="D76" s="150">
        <v>844.27175762000002</v>
      </c>
      <c r="E76" s="21"/>
      <c r="F76" s="159">
        <f t="shared" si="1"/>
        <v>0.87057415733949495</v>
      </c>
      <c r="G76" s="159">
        <f t="shared" si="2"/>
        <v>0.35772678670613084</v>
      </c>
      <c r="H76" s="23"/>
      <c r="L76" s="23"/>
      <c r="M76" s="23"/>
      <c r="N76" s="55"/>
    </row>
    <row r="77" spans="1:14" x14ac:dyDescent="0.25">
      <c r="A77" s="25" t="s">
        <v>120</v>
      </c>
      <c r="B77" s="59" t="s">
        <v>99</v>
      </c>
      <c r="C77" s="152">
        <f>SUM(C70:C76)</f>
        <v>2360.1021477700001</v>
      </c>
      <c r="D77" s="152">
        <f>SUM(D70:D76)</f>
        <v>2360.1021477699996</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0.22380148</v>
      </c>
      <c r="D79" s="152" t="str">
        <f>IF($D$66="ND2","ND2","")</f>
        <v/>
      </c>
      <c r="E79" s="42"/>
      <c r="F79" s="159">
        <f>IF($C$77=0,"",IF(C79="","",C79/$C$77))</f>
        <v>9.4827031199248838E-5</v>
      </c>
      <c r="G79" s="159" t="str">
        <f>IF($D$66="ND2","ND2",IF(OR(D79="ND2",D79=""),"",D79/$D$77))</f>
        <v/>
      </c>
      <c r="H79" s="23"/>
      <c r="L79" s="23"/>
      <c r="M79" s="23"/>
      <c r="N79" s="55"/>
    </row>
    <row r="80" spans="1:14" outlineLevel="1" x14ac:dyDescent="0.25">
      <c r="A80" s="25" t="s">
        <v>125</v>
      </c>
      <c r="B80" s="60" t="s">
        <v>126</v>
      </c>
      <c r="C80" s="152">
        <v>0.39241306999999997</v>
      </c>
      <c r="D80" s="152" t="str">
        <f>IF($D$66="ND2","ND2","")</f>
        <v/>
      </c>
      <c r="E80" s="42"/>
      <c r="F80" s="159">
        <f>IF($C$77=0,"",IF(C80="","",C80/$C$77))</f>
        <v>1.6626952794004319E-4</v>
      </c>
      <c r="G80" s="159" t="str">
        <f>IF($D$66="ND2","ND2",IF(OR(D80="ND2",D80=""),"",D80/$D$77))</f>
        <v/>
      </c>
      <c r="H80" s="23"/>
      <c r="L80" s="23"/>
      <c r="M80" s="23"/>
      <c r="N80" s="55"/>
    </row>
    <row r="81" spans="1:14" outlineLevel="1" x14ac:dyDescent="0.25">
      <c r="A81" s="25" t="s">
        <v>127</v>
      </c>
      <c r="B81" s="60" t="s">
        <v>128</v>
      </c>
      <c r="C81" s="152">
        <v>0.91195771999999997</v>
      </c>
      <c r="D81" s="152" t="str">
        <f>IF($D$66="ND2","ND2","")</f>
        <v/>
      </c>
      <c r="E81" s="42"/>
      <c r="F81" s="159">
        <f>IF($C$77=0,"",IF(C81="","",C81/$C$77))</f>
        <v>3.8640603791733567E-4</v>
      </c>
      <c r="G81" s="159" t="str">
        <f>IF($D$66="ND2","ND2",IF(OR(D81="ND2",D81=""),"",D81/$D$77))</f>
        <v/>
      </c>
      <c r="H81" s="23"/>
      <c r="L81" s="23"/>
      <c r="M81" s="23"/>
      <c r="N81" s="55"/>
    </row>
    <row r="82" spans="1:14" outlineLevel="1" x14ac:dyDescent="0.25">
      <c r="A82" s="25" t="s">
        <v>129</v>
      </c>
      <c r="B82" s="60" t="s">
        <v>130</v>
      </c>
      <c r="C82" s="152">
        <v>1.6936621999999999</v>
      </c>
      <c r="D82" s="152" t="str">
        <f>IF($D$66="ND2","ND2","")</f>
        <v/>
      </c>
      <c r="E82" s="42"/>
      <c r="F82" s="159">
        <f>IF($C$77=0,"",IF(C82="","",C82/$C$77))</f>
        <v>7.1762241375878495E-4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3.3540999999999999</v>
      </c>
      <c r="D89" s="154">
        <v>3.3540999999999999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v>500</v>
      </c>
      <c r="D94" s="150" t="str">
        <f t="shared" si="3"/>
        <v/>
      </c>
      <c r="E94" s="21"/>
      <c r="F94" s="159">
        <f t="shared" si="4"/>
        <v>0.25</v>
      </c>
      <c r="G94" s="159" t="str">
        <f t="shared" si="5"/>
        <v/>
      </c>
      <c r="H94" s="23"/>
      <c r="L94" s="23"/>
      <c r="M94" s="23"/>
      <c r="N94" s="55"/>
    </row>
    <row r="95" spans="1:14" x14ac:dyDescent="0.25">
      <c r="A95" s="25" t="s">
        <v>143</v>
      </c>
      <c r="B95" s="140" t="s">
        <v>1495</v>
      </c>
      <c r="C95" s="150">
        <v>500</v>
      </c>
      <c r="D95" s="150" t="str">
        <f t="shared" si="3"/>
        <v/>
      </c>
      <c r="E95" s="21"/>
      <c r="F95" s="159">
        <f t="shared" si="4"/>
        <v>0.25</v>
      </c>
      <c r="G95" s="159" t="str">
        <f t="shared" si="5"/>
        <v/>
      </c>
      <c r="H95" s="23"/>
      <c r="L95" s="23"/>
      <c r="M95" s="23"/>
      <c r="N95" s="55"/>
    </row>
    <row r="96" spans="1:14" x14ac:dyDescent="0.25">
      <c r="A96" s="25" t="s">
        <v>144</v>
      </c>
      <c r="B96" s="140" t="s">
        <v>1496</v>
      </c>
      <c r="C96" s="150">
        <v>500</v>
      </c>
      <c r="D96" s="150" t="str">
        <f t="shared" si="3"/>
        <v/>
      </c>
      <c r="E96" s="21"/>
      <c r="F96" s="159">
        <f t="shared" si="4"/>
        <v>0.25</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v>500</v>
      </c>
      <c r="D98" s="150" t="str">
        <f t="shared" si="3"/>
        <v/>
      </c>
      <c r="E98" s="21"/>
      <c r="F98" s="159">
        <f t="shared" si="4"/>
        <v>0.25</v>
      </c>
      <c r="G98" s="159" t="str">
        <f t="shared" si="5"/>
        <v/>
      </c>
      <c r="H98" s="23"/>
      <c r="L98" s="23"/>
      <c r="M98" s="23"/>
    </row>
    <row r="99" spans="1:14" x14ac:dyDescent="0.25">
      <c r="A99" s="25" t="s">
        <v>147</v>
      </c>
      <c r="B99" s="140" t="s">
        <v>1499</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v>500</v>
      </c>
      <c r="D104" s="152" t="str">
        <f>IF($D$89="ND2","ND2","")</f>
        <v/>
      </c>
      <c r="E104" s="42"/>
      <c r="F104" s="159">
        <f>IF($C$100=0,"",IF(C104="","",IF(C104="","",C104/$C$100)))</f>
        <v>0.25</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2360.1021477700001</v>
      </c>
      <c r="D112" s="150">
        <v>2360.1021477700001</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2360.1021477700001</v>
      </c>
      <c r="D129" s="150">
        <f>SUM(D112:D128)</f>
        <v>2360.1021477700001</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9.7004730299999995</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9.7004730299999995</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208">
        <v>9.7004730299999995</v>
      </c>
      <c r="E193" s="50"/>
      <c r="F193" s="159">
        <f t="shared" ref="F193:F206" si="15">IF($C$208=0,"",IF(C193="[for completion]","",C193/$C$208))</f>
        <v>1</v>
      </c>
      <c r="G193" s="51"/>
      <c r="H193" s="23"/>
      <c r="L193" s="23"/>
      <c r="M193" s="23"/>
      <c r="N193" s="55"/>
    </row>
    <row r="194" spans="1:14" x14ac:dyDescent="0.25">
      <c r="A194" s="25" t="s">
        <v>256</v>
      </c>
      <c r="B194" s="42" t="s">
        <v>257</v>
      </c>
      <c r="C194" s="150"/>
      <c r="E194" s="53"/>
      <c r="F194" s="159">
        <f t="shared" si="15"/>
        <v>0</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9.7004730299999995</v>
      </c>
      <c r="E207" s="53"/>
      <c r="F207" s="159">
        <f>SUM(F193:F196)</f>
        <v>1</v>
      </c>
      <c r="G207" s="53"/>
      <c r="H207" s="23"/>
      <c r="L207" s="23"/>
      <c r="M207" s="23"/>
      <c r="N207" s="55"/>
    </row>
    <row r="208" spans="1:14" x14ac:dyDescent="0.25">
      <c r="A208" s="25" t="s">
        <v>282</v>
      </c>
      <c r="B208" s="59" t="s">
        <v>99</v>
      </c>
      <c r="C208" s="152">
        <f>SUM(C193:C206)</f>
        <v>9.7004730299999995</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ht="45"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2569</v>
      </c>
      <c r="H339" s="23"/>
      <c r="I339" s="55"/>
      <c r="J339" s="55"/>
      <c r="K339" s="55"/>
      <c r="L339" s="55"/>
      <c r="M339" s="55"/>
      <c r="N339" s="55"/>
    </row>
    <row r="340" spans="1:14" outlineLevel="1" x14ac:dyDescent="0.25">
      <c r="A340" s="25" t="s">
        <v>389</v>
      </c>
      <c r="B340" s="54" t="s">
        <v>2570</v>
      </c>
      <c r="C340" s="25" t="s">
        <v>2569</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265" zoomScale="60" zoomScaleNormal="80" workbookViewId="0">
      <selection activeCell="C187" sqref="C18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2360.1021477700001</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2360.1021477700001</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14684</v>
      </c>
      <c r="D28" s="276" t="str">
        <f>IF(C28="","","ND2")</f>
        <v>ND2</v>
      </c>
      <c r="F28" s="276">
        <f>IF(C28=0,"",IF(C28="","",C28))</f>
        <v>14684</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3.0999999999999999E-3</v>
      </c>
      <c r="D36" s="142" t="str">
        <f>IF(C36="","","ND2")</f>
        <v>ND2</v>
      </c>
      <c r="E36" s="170"/>
      <c r="F36" s="142">
        <f>IF(C36=0,"",C36)</f>
        <v>3.0999999999999999E-3</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4.0267799999999999E-2</v>
      </c>
      <c r="D99" s="142" t="str">
        <f t="shared" ref="D99:D111" si="1">IF(C99="","","ND2")</f>
        <v>ND2</v>
      </c>
      <c r="E99" s="142"/>
      <c r="F99" s="142">
        <f t="shared" ref="F99:F111" si="2">IF(C99="","",C99)</f>
        <v>4.0267799999999999E-2</v>
      </c>
      <c r="G99" s="108"/>
    </row>
    <row r="100" spans="1:7" x14ac:dyDescent="0.25">
      <c r="A100" s="108" t="s">
        <v>546</v>
      </c>
      <c r="B100" s="129" t="s">
        <v>2577</v>
      </c>
      <c r="C100" s="142">
        <v>4.1899899999999997E-2</v>
      </c>
      <c r="D100" s="142" t="str">
        <f t="shared" si="1"/>
        <v>ND2</v>
      </c>
      <c r="E100" s="142"/>
      <c r="F100" s="142">
        <f t="shared" si="2"/>
        <v>4.1899899999999997E-2</v>
      </c>
      <c r="G100" s="108"/>
    </row>
    <row r="101" spans="1:7" x14ac:dyDescent="0.25">
      <c r="A101" s="108" t="s">
        <v>547</v>
      </c>
      <c r="B101" s="129" t="s">
        <v>2578</v>
      </c>
      <c r="C101" s="142">
        <v>3.593847E-2</v>
      </c>
      <c r="D101" s="142" t="str">
        <f t="shared" si="1"/>
        <v>ND2</v>
      </c>
      <c r="E101" s="142"/>
      <c r="F101" s="142">
        <f t="shared" si="2"/>
        <v>3.593847E-2</v>
      </c>
      <c r="G101" s="108"/>
    </row>
    <row r="102" spans="1:7" x14ac:dyDescent="0.25">
      <c r="A102" s="108" t="s">
        <v>548</v>
      </c>
      <c r="B102" s="129" t="s">
        <v>2579</v>
      </c>
      <c r="C102" s="142">
        <v>8.4779610000000005E-2</v>
      </c>
      <c r="D102" s="142" t="str">
        <f t="shared" si="1"/>
        <v>ND2</v>
      </c>
      <c r="E102" s="142"/>
      <c r="F102" s="142">
        <f t="shared" si="2"/>
        <v>8.4779610000000005E-2</v>
      </c>
      <c r="G102" s="108"/>
    </row>
    <row r="103" spans="1:7" x14ac:dyDescent="0.25">
      <c r="A103" s="108" t="s">
        <v>549</v>
      </c>
      <c r="B103" s="129" t="s">
        <v>2580</v>
      </c>
      <c r="C103" s="142">
        <v>0.13169522</v>
      </c>
      <c r="D103" s="142" t="str">
        <f t="shared" si="1"/>
        <v>ND2</v>
      </c>
      <c r="E103" s="142"/>
      <c r="F103" s="142">
        <f t="shared" si="2"/>
        <v>0.13169522</v>
      </c>
      <c r="G103" s="108"/>
    </row>
    <row r="104" spans="1:7" x14ac:dyDescent="0.25">
      <c r="A104" s="108" t="s">
        <v>550</v>
      </c>
      <c r="B104" s="129" t="s">
        <v>2581</v>
      </c>
      <c r="C104" s="142">
        <v>0.12345660999999999</v>
      </c>
      <c r="D104" s="142" t="str">
        <f t="shared" si="1"/>
        <v>ND2</v>
      </c>
      <c r="E104" s="142"/>
      <c r="F104" s="142">
        <f t="shared" si="2"/>
        <v>0.12345660999999999</v>
      </c>
      <c r="G104" s="108"/>
    </row>
    <row r="105" spans="1:7" x14ac:dyDescent="0.25">
      <c r="A105" s="108" t="s">
        <v>551</v>
      </c>
      <c r="B105" s="129" t="s">
        <v>2582</v>
      </c>
      <c r="C105" s="142">
        <v>0.20168003000000001</v>
      </c>
      <c r="D105" s="142" t="str">
        <f t="shared" si="1"/>
        <v>ND2</v>
      </c>
      <c r="E105" s="142"/>
      <c r="F105" s="142">
        <f t="shared" si="2"/>
        <v>0.20168003000000001</v>
      </c>
      <c r="G105" s="108"/>
    </row>
    <row r="106" spans="1:7" x14ac:dyDescent="0.25">
      <c r="A106" s="108" t="s">
        <v>552</v>
      </c>
      <c r="B106" s="129" t="s">
        <v>2583</v>
      </c>
      <c r="C106" s="142">
        <v>3.188291E-2</v>
      </c>
      <c r="D106" s="142" t="str">
        <f t="shared" si="1"/>
        <v>ND2</v>
      </c>
      <c r="E106" s="142"/>
      <c r="F106" s="142">
        <f t="shared" si="2"/>
        <v>3.188291E-2</v>
      </c>
      <c r="G106" s="108"/>
    </row>
    <row r="107" spans="1:7" x14ac:dyDescent="0.25">
      <c r="A107" s="108" t="s">
        <v>553</v>
      </c>
      <c r="B107" s="129" t="s">
        <v>2584</v>
      </c>
      <c r="C107" s="142">
        <v>0.14444360000000001</v>
      </c>
      <c r="D107" s="142" t="str">
        <f t="shared" si="1"/>
        <v>ND2</v>
      </c>
      <c r="E107" s="142"/>
      <c r="F107" s="142">
        <f t="shared" si="2"/>
        <v>0.14444360000000001</v>
      </c>
      <c r="G107" s="108"/>
    </row>
    <row r="108" spans="1:7" x14ac:dyDescent="0.25">
      <c r="A108" s="108" t="s">
        <v>554</v>
      </c>
      <c r="B108" s="129" t="s">
        <v>2585</v>
      </c>
      <c r="C108" s="142">
        <v>8.0703750000000005E-2</v>
      </c>
      <c r="D108" s="142" t="str">
        <f t="shared" si="1"/>
        <v>ND2</v>
      </c>
      <c r="E108" s="142"/>
      <c r="F108" s="142">
        <f t="shared" si="2"/>
        <v>8.0703750000000005E-2</v>
      </c>
      <c r="G108" s="108"/>
    </row>
    <row r="109" spans="1:7" x14ac:dyDescent="0.25">
      <c r="A109" s="108" t="s">
        <v>555</v>
      </c>
      <c r="B109" s="129" t="s">
        <v>2586</v>
      </c>
      <c r="C109" s="142">
        <v>6.1170210000000003E-2</v>
      </c>
      <c r="D109" s="142" t="str">
        <f t="shared" si="1"/>
        <v>ND2</v>
      </c>
      <c r="E109" s="142"/>
      <c r="F109" s="142">
        <f t="shared" si="2"/>
        <v>6.1170210000000003E-2</v>
      </c>
      <c r="G109" s="108"/>
    </row>
    <row r="110" spans="1:7" x14ac:dyDescent="0.25">
      <c r="A110" s="108" t="s">
        <v>556</v>
      </c>
      <c r="B110" s="129" t="s">
        <v>2587</v>
      </c>
      <c r="C110" s="142">
        <v>2.2081900000000002E-2</v>
      </c>
      <c r="D110" s="142" t="str">
        <f t="shared" si="1"/>
        <v>ND2</v>
      </c>
      <c r="E110" s="142"/>
      <c r="F110" s="142">
        <f t="shared" si="2"/>
        <v>2.2081900000000002E-2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0.97557585999999996</v>
      </c>
      <c r="D150" s="142" t="str">
        <f>IF(C150="","","ND2")</f>
        <v>ND2</v>
      </c>
      <c r="E150" s="143"/>
      <c r="F150" s="142">
        <f>IF(C150="","",C150)</f>
        <v>0.97557585999999996</v>
      </c>
    </row>
    <row r="151" spans="1:7" x14ac:dyDescent="0.25">
      <c r="A151" s="108" t="s">
        <v>579</v>
      </c>
      <c r="B151" s="108" t="s">
        <v>2590</v>
      </c>
      <c r="C151" s="142">
        <v>2.442414E-2</v>
      </c>
      <c r="D151" s="142" t="str">
        <f>IF(C151="","","ND2")</f>
        <v>ND2</v>
      </c>
      <c r="E151" s="143"/>
      <c r="F151" s="142">
        <f>IF(C151="","",C151)</f>
        <v>2.442414E-2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0.38576800999999999</v>
      </c>
      <c r="D160" s="142" t="str">
        <f>IF(C160="","","ND2")</f>
        <v>ND2</v>
      </c>
      <c r="E160" s="143"/>
      <c r="F160" s="142">
        <f>IF(C160="","",C160)</f>
        <v>0.38576800999999999</v>
      </c>
    </row>
    <row r="161" spans="1:7" x14ac:dyDescent="0.25">
      <c r="A161" s="108" t="s">
        <v>591</v>
      </c>
      <c r="B161" s="108" t="s">
        <v>592</v>
      </c>
      <c r="C161" s="142">
        <v>0.61423198999999995</v>
      </c>
      <c r="D161" s="142" t="str">
        <f>IF(C161="","","ND2")</f>
        <v>ND2</v>
      </c>
      <c r="E161" s="143"/>
      <c r="F161" s="142">
        <f>IF(C161="","",C161)</f>
        <v>0.61423198999999995</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1.7340419999999999E-2</v>
      </c>
      <c r="D170" s="142" t="str">
        <f>IF(C170="","","ND2")</f>
        <v>ND2</v>
      </c>
      <c r="E170" s="143"/>
      <c r="F170" s="142">
        <f>IF(C170="","",C170)</f>
        <v>1.7340419999999999E-2</v>
      </c>
    </row>
    <row r="171" spans="1:7" x14ac:dyDescent="0.25">
      <c r="A171" s="108" t="s">
        <v>603</v>
      </c>
      <c r="B171" s="130" t="s">
        <v>2593</v>
      </c>
      <c r="C171" s="142">
        <v>6.5233920000000001E-2</v>
      </c>
      <c r="D171" s="142" t="str">
        <f>IF(C171="","","ND2")</f>
        <v>ND2</v>
      </c>
      <c r="E171" s="143"/>
      <c r="F171" s="142">
        <f>IF(C171="","",C171)</f>
        <v>6.5233920000000001E-2</v>
      </c>
    </row>
    <row r="172" spans="1:7" x14ac:dyDescent="0.25">
      <c r="A172" s="108" t="s">
        <v>605</v>
      </c>
      <c r="B172" s="130" t="s">
        <v>2594</v>
      </c>
      <c r="C172" s="142">
        <v>6.7898879999999995E-2</v>
      </c>
      <c r="D172" s="142" t="str">
        <f>IF(C172="","","ND2")</f>
        <v>ND2</v>
      </c>
      <c r="E172" s="142"/>
      <c r="F172" s="142">
        <f>IF(C172="","",C172)</f>
        <v>6.7898879999999995E-2</v>
      </c>
    </row>
    <row r="173" spans="1:7" x14ac:dyDescent="0.25">
      <c r="A173" s="108" t="s">
        <v>607</v>
      </c>
      <c r="B173" s="130" t="s">
        <v>2595</v>
      </c>
      <c r="C173" s="142">
        <v>0.24055336999999999</v>
      </c>
      <c r="D173" s="142" t="str">
        <f>IF(C173="","","ND2")</f>
        <v>ND2</v>
      </c>
      <c r="E173" s="142"/>
      <c r="F173" s="142">
        <f>IF(C173="","",C173)</f>
        <v>0.24055336999999999</v>
      </c>
    </row>
    <row r="174" spans="1:7" x14ac:dyDescent="0.25">
      <c r="A174" s="108" t="s">
        <v>609</v>
      </c>
      <c r="B174" s="130" t="s">
        <v>2596</v>
      </c>
      <c r="C174" s="142">
        <v>0.60897341000000005</v>
      </c>
      <c r="D174" s="142" t="str">
        <f>IF(C174="","","ND2")</f>
        <v>ND2</v>
      </c>
      <c r="E174" s="142"/>
      <c r="F174" s="142">
        <f>IF(C174="","",C174)</f>
        <v>0.60897341000000005</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160.72610649482431</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3.2125914199999999</v>
      </c>
      <c r="D190" s="171">
        <v>197</v>
      </c>
      <c r="E190" s="135"/>
      <c r="F190" s="167">
        <f t="shared" ref="F190:F213" si="3">IF($C$214=0,"",IF(C190="[for completion]","",IF(C190="","",C190/$C$214)))</f>
        <v>1.3612086337176101E-3</v>
      </c>
      <c r="G190" s="167">
        <f t="shared" ref="G190:G213" si="4">IF($D$214=0,"",IF(D190="[for completion]","",IF(D190="","",D190/$D$214)))</f>
        <v>1.3415962952873877E-2</v>
      </c>
    </row>
    <row r="191" spans="1:7" x14ac:dyDescent="0.25">
      <c r="A191" s="108" t="s">
        <v>630</v>
      </c>
      <c r="B191" s="129" t="s">
        <v>2598</v>
      </c>
      <c r="C191" s="168">
        <v>19.944446039999999</v>
      </c>
      <c r="D191" s="171">
        <v>517</v>
      </c>
      <c r="E191" s="135"/>
      <c r="F191" s="167">
        <f t="shared" si="3"/>
        <v>8.4506706876416298E-3</v>
      </c>
      <c r="G191" s="167">
        <f t="shared" si="4"/>
        <v>3.5208390084445658E-2</v>
      </c>
    </row>
    <row r="192" spans="1:7" x14ac:dyDescent="0.25">
      <c r="A192" s="108" t="s">
        <v>631</v>
      </c>
      <c r="B192" s="129" t="s">
        <v>2599</v>
      </c>
      <c r="C192" s="168">
        <v>49.871278179999997</v>
      </c>
      <c r="D192" s="171">
        <v>780</v>
      </c>
      <c r="E192" s="135"/>
      <c r="F192" s="167">
        <f t="shared" si="3"/>
        <v>2.113098292254938E-2</v>
      </c>
      <c r="G192" s="167">
        <f t="shared" si="4"/>
        <v>5.3119041133206209E-2</v>
      </c>
    </row>
    <row r="193" spans="1:7" x14ac:dyDescent="0.25">
      <c r="A193" s="108" t="s">
        <v>632</v>
      </c>
      <c r="B193" s="129" t="s">
        <v>2600</v>
      </c>
      <c r="C193" s="168">
        <v>114.76123849</v>
      </c>
      <c r="D193" s="171">
        <v>1292</v>
      </c>
      <c r="E193" s="135"/>
      <c r="F193" s="167">
        <f t="shared" si="3"/>
        <v>4.862553877103791E-2</v>
      </c>
      <c r="G193" s="167">
        <f t="shared" si="4"/>
        <v>8.7986924543721062E-2</v>
      </c>
    </row>
    <row r="194" spans="1:7" x14ac:dyDescent="0.25">
      <c r="A194" s="108" t="s">
        <v>633</v>
      </c>
      <c r="B194" s="129" t="s">
        <v>2601</v>
      </c>
      <c r="C194" s="168">
        <v>531.55252258999997</v>
      </c>
      <c r="D194" s="171">
        <v>4189</v>
      </c>
      <c r="E194" s="135"/>
      <c r="F194" s="167">
        <f t="shared" si="3"/>
        <v>0.22522437136555729</v>
      </c>
      <c r="G194" s="167">
        <f t="shared" si="4"/>
        <v>0.28527649141923184</v>
      </c>
    </row>
    <row r="195" spans="1:7" x14ac:dyDescent="0.25">
      <c r="A195" s="108" t="s">
        <v>634</v>
      </c>
      <c r="B195" s="129" t="s">
        <v>2602</v>
      </c>
      <c r="C195" s="168">
        <v>719.53287843999999</v>
      </c>
      <c r="D195" s="171">
        <v>4143</v>
      </c>
      <c r="E195" s="135"/>
      <c r="F195" s="167">
        <f t="shared" si="3"/>
        <v>0.30487361706774768</v>
      </c>
      <c r="G195" s="167">
        <f t="shared" si="4"/>
        <v>0.2821438300190684</v>
      </c>
    </row>
    <row r="196" spans="1:7" x14ac:dyDescent="0.25">
      <c r="A196" s="108" t="s">
        <v>635</v>
      </c>
      <c r="B196" s="129" t="s">
        <v>2603</v>
      </c>
      <c r="C196" s="168">
        <v>507.97993473000002</v>
      </c>
      <c r="D196" s="171">
        <v>2307</v>
      </c>
      <c r="E196" s="135"/>
      <c r="F196" s="167">
        <f t="shared" si="3"/>
        <v>0.21523641898719389</v>
      </c>
      <c r="G196" s="167">
        <f t="shared" si="4"/>
        <v>0.1571097793516753</v>
      </c>
    </row>
    <row r="197" spans="1:7" x14ac:dyDescent="0.25">
      <c r="A197" s="108" t="s">
        <v>636</v>
      </c>
      <c r="B197" s="129" t="s">
        <v>2604</v>
      </c>
      <c r="C197" s="168">
        <v>175.64318686999999</v>
      </c>
      <c r="D197" s="171">
        <v>648</v>
      </c>
      <c r="E197" s="135"/>
      <c r="F197" s="167">
        <f t="shared" si="3"/>
        <v>7.4421857984393047E-2</v>
      </c>
      <c r="G197" s="167">
        <f t="shared" si="4"/>
        <v>4.4129664941432854E-2</v>
      </c>
    </row>
    <row r="198" spans="1:7" x14ac:dyDescent="0.25">
      <c r="A198" s="108" t="s">
        <v>637</v>
      </c>
      <c r="B198" s="129" t="s">
        <v>2605</v>
      </c>
      <c r="C198" s="168">
        <v>86.971775280000003</v>
      </c>
      <c r="D198" s="171">
        <v>269</v>
      </c>
      <c r="E198" s="135"/>
      <c r="F198" s="167">
        <f t="shared" si="3"/>
        <v>3.6850852138826863E-2</v>
      </c>
      <c r="G198" s="167">
        <f t="shared" si="4"/>
        <v>1.8319259057477527E-2</v>
      </c>
    </row>
    <row r="199" spans="1:7" x14ac:dyDescent="0.25">
      <c r="A199" s="108" t="s">
        <v>638</v>
      </c>
      <c r="B199" s="129" t="s">
        <v>2606</v>
      </c>
      <c r="C199" s="168">
        <v>56.448076389999997</v>
      </c>
      <c r="D199" s="171">
        <v>152</v>
      </c>
      <c r="E199" s="129"/>
      <c r="F199" s="167">
        <f t="shared" si="3"/>
        <v>2.3917641210290972E-2</v>
      </c>
      <c r="G199" s="167">
        <f t="shared" si="4"/>
        <v>1.0351402887496594E-2</v>
      </c>
    </row>
    <row r="200" spans="1:7" x14ac:dyDescent="0.25">
      <c r="A200" s="108" t="s">
        <v>639</v>
      </c>
      <c r="B200" s="129" t="s">
        <v>2607</v>
      </c>
      <c r="C200" s="168">
        <v>31.940784359999999</v>
      </c>
      <c r="D200" s="171">
        <v>76</v>
      </c>
      <c r="E200" s="129"/>
      <c r="F200" s="167">
        <f t="shared" si="3"/>
        <v>1.3533644884896197E-2</v>
      </c>
      <c r="G200" s="167">
        <f t="shared" si="4"/>
        <v>5.1757014437482972E-3</v>
      </c>
    </row>
    <row r="201" spans="1:7" x14ac:dyDescent="0.25">
      <c r="A201" s="108" t="s">
        <v>640</v>
      </c>
      <c r="B201" s="129" t="s">
        <v>2608</v>
      </c>
      <c r="C201" s="168">
        <v>20.259876299999998</v>
      </c>
      <c r="D201" s="171">
        <v>43</v>
      </c>
      <c r="E201" s="129"/>
      <c r="F201" s="167">
        <f t="shared" si="3"/>
        <v>8.5843217926575895E-3</v>
      </c>
      <c r="G201" s="167">
        <f t="shared" si="4"/>
        <v>2.9283573958049577E-3</v>
      </c>
    </row>
    <row r="202" spans="1:7" x14ac:dyDescent="0.25">
      <c r="A202" s="108" t="s">
        <v>641</v>
      </c>
      <c r="B202" s="129" t="s">
        <v>2609</v>
      </c>
      <c r="C202" s="168">
        <v>15.82105745</v>
      </c>
      <c r="D202" s="171">
        <v>30</v>
      </c>
      <c r="E202" s="129"/>
      <c r="F202" s="167">
        <f t="shared" si="3"/>
        <v>6.7035477531974226E-3</v>
      </c>
      <c r="G202" s="167">
        <f t="shared" si="4"/>
        <v>2.0430400435848543E-3</v>
      </c>
    </row>
    <row r="203" spans="1:7" x14ac:dyDescent="0.25">
      <c r="A203" s="108" t="s">
        <v>642</v>
      </c>
      <c r="B203" s="129" t="s">
        <v>2610</v>
      </c>
      <c r="C203" s="168">
        <v>9.1787442800000001</v>
      </c>
      <c r="D203" s="171">
        <v>16</v>
      </c>
      <c r="E203" s="129"/>
      <c r="F203" s="167">
        <f t="shared" si="3"/>
        <v>3.8891300906923705E-3</v>
      </c>
      <c r="G203" s="167">
        <f t="shared" si="4"/>
        <v>1.089621356578589E-3</v>
      </c>
    </row>
    <row r="204" spans="1:7" x14ac:dyDescent="0.25">
      <c r="A204" s="108" t="s">
        <v>643</v>
      </c>
      <c r="B204" s="129" t="s">
        <v>2611</v>
      </c>
      <c r="C204" s="168">
        <v>5.6292733699999999</v>
      </c>
      <c r="D204" s="171">
        <v>9</v>
      </c>
      <c r="E204" s="129"/>
      <c r="F204" s="167">
        <f t="shared" si="3"/>
        <v>2.3851820885460212E-3</v>
      </c>
      <c r="G204" s="167">
        <f t="shared" si="4"/>
        <v>6.1291201307545626E-4</v>
      </c>
    </row>
    <row r="205" spans="1:7" x14ac:dyDescent="0.25">
      <c r="A205" s="108" t="s">
        <v>644</v>
      </c>
      <c r="B205" s="129" t="s">
        <v>2612</v>
      </c>
      <c r="C205" s="168">
        <v>6.00592288</v>
      </c>
      <c r="D205" s="171">
        <v>9</v>
      </c>
      <c r="F205" s="167">
        <f t="shared" si="3"/>
        <v>2.5447724310046671E-3</v>
      </c>
      <c r="G205" s="167">
        <f t="shared" si="4"/>
        <v>6.1291201307545626E-4</v>
      </c>
    </row>
    <row r="206" spans="1:7" x14ac:dyDescent="0.25">
      <c r="A206" s="108" t="s">
        <v>645</v>
      </c>
      <c r="B206" s="129" t="s">
        <v>2613</v>
      </c>
      <c r="C206" s="168">
        <v>1.4261347600000001</v>
      </c>
      <c r="D206" s="171">
        <v>2</v>
      </c>
      <c r="E206" s="124"/>
      <c r="F206" s="167">
        <f t="shared" si="3"/>
        <v>6.0426823531664424E-4</v>
      </c>
      <c r="G206" s="167">
        <f t="shared" si="4"/>
        <v>1.3620266957232362E-4</v>
      </c>
    </row>
    <row r="207" spans="1:7" x14ac:dyDescent="0.25">
      <c r="A207" s="108" t="s">
        <v>646</v>
      </c>
      <c r="B207" s="129" t="s">
        <v>2614</v>
      </c>
      <c r="C207" s="168">
        <v>3.0969955200000001</v>
      </c>
      <c r="D207" s="171">
        <v>4</v>
      </c>
      <c r="E207" s="124"/>
      <c r="F207" s="167">
        <f t="shared" si="3"/>
        <v>1.3122294401224418E-3</v>
      </c>
      <c r="G207" s="167">
        <f t="shared" si="4"/>
        <v>2.7240533914464724E-4</v>
      </c>
    </row>
    <row r="208" spans="1:7" x14ac:dyDescent="0.25">
      <c r="A208" s="108" t="s">
        <v>647</v>
      </c>
      <c r="B208" s="129" t="s">
        <v>2615</v>
      </c>
      <c r="C208" s="168">
        <v>0.82543042</v>
      </c>
      <c r="D208" s="171">
        <v>1</v>
      </c>
      <c r="E208" s="124"/>
      <c r="F208" s="167">
        <f t="shared" si="3"/>
        <v>3.4974351461013154E-4</v>
      </c>
      <c r="G208" s="167">
        <f t="shared" si="4"/>
        <v>6.810133478616181E-5</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2360.1021477700006</v>
      </c>
      <c r="D214" s="172">
        <f>SUM(D190:D213)</f>
        <v>14684</v>
      </c>
      <c r="E214" s="124"/>
      <c r="F214" s="173">
        <f>SUM(F190:F213)</f>
        <v>0.99999999999999967</v>
      </c>
      <c r="G214" s="173">
        <f>SUM(G190:G213)</f>
        <v>1.0000000000000002</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0.70268441000000004</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142.49241975999999</v>
      </c>
      <c r="D219" s="171">
        <v>1801</v>
      </c>
      <c r="F219" s="167">
        <f t="shared" ref="F219:F226" si="5">IF($C$227=0,"",IF(C219="[for completion]","",C219/$C$227))</f>
        <v>6.0375530734819015E-2</v>
      </c>
      <c r="G219" s="167">
        <f t="shared" ref="G219:G226" si="6">IF($D$227=0,"",IF(D219="[for completion]","",D219/$D$227))</f>
        <v>0.12265050394987742</v>
      </c>
    </row>
    <row r="220" spans="1:7" x14ac:dyDescent="0.25">
      <c r="A220" s="108" t="s">
        <v>660</v>
      </c>
      <c r="B220" s="108" t="s">
        <v>2621</v>
      </c>
      <c r="C220" s="168">
        <v>190.93539713999999</v>
      </c>
      <c r="D220" s="171">
        <v>1416</v>
      </c>
      <c r="F220" s="167">
        <f t="shared" si="5"/>
        <v>8.0901327648216406E-2</v>
      </c>
      <c r="G220" s="167">
        <f t="shared" si="6"/>
        <v>9.6431490057205124E-2</v>
      </c>
    </row>
    <row r="221" spans="1:7" x14ac:dyDescent="0.25">
      <c r="A221" s="108" t="s">
        <v>662</v>
      </c>
      <c r="B221" s="108" t="s">
        <v>2622</v>
      </c>
      <c r="C221" s="168">
        <v>294.96451784999999</v>
      </c>
      <c r="D221" s="171">
        <v>1752</v>
      </c>
      <c r="F221" s="167">
        <f t="shared" si="5"/>
        <v>0.12497955570639366</v>
      </c>
      <c r="G221" s="167">
        <f t="shared" si="6"/>
        <v>0.11931353854535549</v>
      </c>
    </row>
    <row r="222" spans="1:7" x14ac:dyDescent="0.25">
      <c r="A222" s="108" t="s">
        <v>664</v>
      </c>
      <c r="B222" s="108" t="s">
        <v>2623</v>
      </c>
      <c r="C222" s="168">
        <v>435.67140053999998</v>
      </c>
      <c r="D222" s="171">
        <v>2434</v>
      </c>
      <c r="F222" s="167">
        <f t="shared" si="5"/>
        <v>0.18459853568272661</v>
      </c>
      <c r="G222" s="167">
        <f t="shared" si="6"/>
        <v>0.16575864886951786</v>
      </c>
    </row>
    <row r="223" spans="1:7" x14ac:dyDescent="0.25">
      <c r="A223" s="108" t="s">
        <v>666</v>
      </c>
      <c r="B223" s="108" t="s">
        <v>2624</v>
      </c>
      <c r="C223" s="168">
        <v>477.57405875000001</v>
      </c>
      <c r="D223" s="171">
        <v>2675</v>
      </c>
      <c r="F223" s="167">
        <f t="shared" si="5"/>
        <v>0.20235313085971621</v>
      </c>
      <c r="G223" s="167">
        <f t="shared" si="6"/>
        <v>0.18217107055298284</v>
      </c>
    </row>
    <row r="224" spans="1:7" x14ac:dyDescent="0.25">
      <c r="A224" s="108" t="s">
        <v>668</v>
      </c>
      <c r="B224" s="108" t="s">
        <v>2625</v>
      </c>
      <c r="C224" s="168">
        <v>552.12244522000003</v>
      </c>
      <c r="D224" s="171">
        <v>3203</v>
      </c>
      <c r="F224" s="167">
        <f t="shared" si="5"/>
        <v>0.23394006303569803</v>
      </c>
      <c r="G224" s="167">
        <f t="shared" si="6"/>
        <v>0.21812857532007626</v>
      </c>
    </row>
    <row r="225" spans="1:7" x14ac:dyDescent="0.25">
      <c r="A225" s="108" t="s">
        <v>670</v>
      </c>
      <c r="B225" s="108" t="s">
        <v>2626</v>
      </c>
      <c r="C225" s="168">
        <v>255.09051696</v>
      </c>
      <c r="D225" s="171">
        <v>1344</v>
      </c>
      <c r="F225" s="167">
        <f t="shared" si="5"/>
        <v>0.10808452388428548</v>
      </c>
      <c r="G225" s="167">
        <f t="shared" si="6"/>
        <v>9.1528193952601478E-2</v>
      </c>
    </row>
    <row r="226" spans="1:7" x14ac:dyDescent="0.25">
      <c r="A226" s="108" t="s">
        <v>672</v>
      </c>
      <c r="B226" s="108" t="s">
        <v>2627</v>
      </c>
      <c r="C226" s="168">
        <v>11.251391549999999</v>
      </c>
      <c r="D226" s="171">
        <v>59</v>
      </c>
      <c r="F226" s="167">
        <f t="shared" si="5"/>
        <v>4.7673324481447349E-3</v>
      </c>
      <c r="G226" s="167">
        <f t="shared" si="6"/>
        <v>4.0179787523835471E-3</v>
      </c>
    </row>
    <row r="227" spans="1:7" x14ac:dyDescent="0.25">
      <c r="A227" s="108" t="s">
        <v>674</v>
      </c>
      <c r="B227" s="138" t="s">
        <v>99</v>
      </c>
      <c r="C227" s="168">
        <f>SUM(C219:C226)</f>
        <v>2360.1021477699996</v>
      </c>
      <c r="D227" s="171">
        <f>SUM(D219:D226)</f>
        <v>14684</v>
      </c>
      <c r="F227" s="142">
        <f>SUM(F219:F226)</f>
        <v>1</v>
      </c>
      <c r="G227" s="142">
        <f>SUM(G219:G226)</f>
        <v>1</v>
      </c>
    </row>
    <row r="228" spans="1:7" outlineLevel="1" x14ac:dyDescent="0.25">
      <c r="A228" s="108" t="s">
        <v>675</v>
      </c>
      <c r="B228" s="125" t="s">
        <v>2628</v>
      </c>
      <c r="C228" s="168">
        <v>9.4253399899999994</v>
      </c>
      <c r="D228" s="171">
        <v>49</v>
      </c>
      <c r="F228" s="167">
        <f t="shared" ref="F228:F233" si="7">IF($C$227=0,"",IF(C228="[for completion]","",C228/$C$227))</f>
        <v>3.9936152758920894E-3</v>
      </c>
      <c r="G228" s="167">
        <f t="shared" ref="G228:G233" si="8">IF($D$227=0,"",IF(D228="[for completion]","",D228/$D$227))</f>
        <v>3.3369654045219284E-3</v>
      </c>
    </row>
    <row r="229" spans="1:7" outlineLevel="1" x14ac:dyDescent="0.25">
      <c r="A229" s="108" t="s">
        <v>677</v>
      </c>
      <c r="B229" s="125" t="s">
        <v>2629</v>
      </c>
      <c r="C229" s="168">
        <v>1.82605156</v>
      </c>
      <c r="D229" s="171">
        <v>10</v>
      </c>
      <c r="F229" s="167">
        <f t="shared" si="7"/>
        <v>7.7371717225264579E-4</v>
      </c>
      <c r="G229" s="167">
        <f t="shared" si="8"/>
        <v>6.8101334786161804E-4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0.50330739999999996</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519.14414762000001</v>
      </c>
      <c r="D241" s="171">
        <v>4558</v>
      </c>
      <c r="F241" s="167">
        <f t="shared" ref="F241:F248" si="9">IF($C$249=0,"",IF(C241="[Mark as ND1 if not relevant]","",C241/$C$249))</f>
        <v>0.21996681292397705</v>
      </c>
      <c r="G241" s="167">
        <f t="shared" ref="G241:G248" si="10">IF($D$249=0,"",IF(D241="[Mark as ND1 if not relevant]","",D241/$D$249))</f>
        <v>0.31040588395532553</v>
      </c>
    </row>
    <row r="242" spans="1:7" x14ac:dyDescent="0.25">
      <c r="A242" s="108" t="s">
        <v>693</v>
      </c>
      <c r="B242" s="108" t="s">
        <v>2635</v>
      </c>
      <c r="C242" s="168">
        <v>560.08925122999995</v>
      </c>
      <c r="D242" s="171">
        <v>3293</v>
      </c>
      <c r="F242" s="167">
        <f t="shared" si="9"/>
        <v>0.23731568218740612</v>
      </c>
      <c r="G242" s="167">
        <f t="shared" si="10"/>
        <v>0.22425769545083082</v>
      </c>
    </row>
    <row r="243" spans="1:7" x14ac:dyDescent="0.25">
      <c r="A243" s="108" t="s">
        <v>694</v>
      </c>
      <c r="B243" s="108" t="s">
        <v>2636</v>
      </c>
      <c r="C243" s="168">
        <v>694.93032367000001</v>
      </c>
      <c r="D243" s="171">
        <v>3759</v>
      </c>
      <c r="F243" s="167">
        <f t="shared" si="9"/>
        <v>0.29444925692162172</v>
      </c>
      <c r="G243" s="167">
        <f t="shared" si="10"/>
        <v>0.25599291746118225</v>
      </c>
    </row>
    <row r="244" spans="1:7" x14ac:dyDescent="0.25">
      <c r="A244" s="108" t="s">
        <v>695</v>
      </c>
      <c r="B244" s="108" t="s">
        <v>2637</v>
      </c>
      <c r="C244" s="168">
        <v>444.98753026999998</v>
      </c>
      <c r="D244" s="171">
        <v>2304</v>
      </c>
      <c r="F244" s="167">
        <f t="shared" si="9"/>
        <v>0.18854587742757545</v>
      </c>
      <c r="G244" s="167">
        <f t="shared" si="10"/>
        <v>0.1569054753473168</v>
      </c>
    </row>
    <row r="245" spans="1:7" x14ac:dyDescent="0.25">
      <c r="A245" s="108" t="s">
        <v>696</v>
      </c>
      <c r="B245" s="108" t="s">
        <v>2638</v>
      </c>
      <c r="C245" s="168">
        <v>111.53665447</v>
      </c>
      <c r="D245" s="171">
        <v>609</v>
      </c>
      <c r="F245" s="167">
        <f t="shared" si="9"/>
        <v>4.7259248747088395E-2</v>
      </c>
      <c r="G245" s="167">
        <f t="shared" si="10"/>
        <v>4.1473712884772543E-2</v>
      </c>
    </row>
    <row r="246" spans="1:7" x14ac:dyDescent="0.25">
      <c r="A246" s="108" t="s">
        <v>697</v>
      </c>
      <c r="B246" s="108" t="s">
        <v>2639</v>
      </c>
      <c r="C246" s="168">
        <v>22.28456091</v>
      </c>
      <c r="D246" s="171">
        <v>123</v>
      </c>
      <c r="F246" s="167">
        <f t="shared" si="9"/>
        <v>9.4422018687013651E-3</v>
      </c>
      <c r="G246" s="167">
        <f t="shared" si="10"/>
        <v>8.3764641786979021E-3</v>
      </c>
    </row>
    <row r="247" spans="1:7" x14ac:dyDescent="0.25">
      <c r="A247" s="108" t="s">
        <v>698</v>
      </c>
      <c r="B247" s="108" t="s">
        <v>2640</v>
      </c>
      <c r="C247" s="168">
        <v>5.3908900900000001</v>
      </c>
      <c r="D247" s="171">
        <v>30</v>
      </c>
      <c r="F247" s="167">
        <f t="shared" si="9"/>
        <v>2.2841765959552697E-3</v>
      </c>
      <c r="G247" s="167">
        <f t="shared" si="10"/>
        <v>2.0430400435848543E-3</v>
      </c>
    </row>
    <row r="248" spans="1:7" x14ac:dyDescent="0.25">
      <c r="A248" s="108" t="s">
        <v>699</v>
      </c>
      <c r="B248" s="108" t="s">
        <v>2627</v>
      </c>
      <c r="C248" s="168">
        <v>1.7387895099999999</v>
      </c>
      <c r="D248" s="171">
        <v>8</v>
      </c>
      <c r="F248" s="167">
        <f t="shared" si="9"/>
        <v>7.3674332767458288E-4</v>
      </c>
      <c r="G248" s="167">
        <f t="shared" si="10"/>
        <v>5.4481067828929448E-4</v>
      </c>
    </row>
    <row r="249" spans="1:7" x14ac:dyDescent="0.25">
      <c r="A249" s="108" t="s">
        <v>700</v>
      </c>
      <c r="B249" s="138" t="s">
        <v>99</v>
      </c>
      <c r="C249" s="168">
        <f>SUM(C241:C248)</f>
        <v>2360.1021477700001</v>
      </c>
      <c r="D249" s="171">
        <f>SUM(D241:D248)</f>
        <v>14684</v>
      </c>
      <c r="F249" s="142">
        <f>SUM(F241:F248)</f>
        <v>1</v>
      </c>
      <c r="G249" s="142">
        <f>SUM(G241:G248)</f>
        <v>1</v>
      </c>
    </row>
    <row r="250" spans="1:7" outlineLevel="1" x14ac:dyDescent="0.25">
      <c r="A250" s="108" t="s">
        <v>701</v>
      </c>
      <c r="B250" s="125" t="s">
        <v>2628</v>
      </c>
      <c r="C250" s="168">
        <v>0.90653874999999995</v>
      </c>
      <c r="D250" s="171">
        <v>4</v>
      </c>
      <c r="F250" s="167">
        <f t="shared" ref="F250:F255" si="11">IF($C$249=0,"",IF(C250="[for completion]","",C250/$C$249))</f>
        <v>3.8410996356940107E-4</v>
      </c>
      <c r="G250" s="167">
        <f t="shared" ref="G250:G255" si="12">IF($D$249=0,"",IF(D250="[for completion]","",D250/$D$249))</f>
        <v>2.7240533914464724E-4</v>
      </c>
    </row>
    <row r="251" spans="1:7" outlineLevel="1" x14ac:dyDescent="0.25">
      <c r="A251" s="108" t="s">
        <v>702</v>
      </c>
      <c r="B251" s="125" t="s">
        <v>2629</v>
      </c>
      <c r="C251" s="168">
        <v>0.29749018999999999</v>
      </c>
      <c r="D251" s="171">
        <v>2</v>
      </c>
      <c r="F251" s="167">
        <f t="shared" si="11"/>
        <v>1.2604970945053834E-4</v>
      </c>
      <c r="G251" s="167">
        <f t="shared" si="12"/>
        <v>1.3620266957232362E-4</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0.53476056999999999</v>
      </c>
      <c r="D255" s="171">
        <v>2</v>
      </c>
      <c r="F255" s="167">
        <f t="shared" si="11"/>
        <v>2.2658365465464347E-4</v>
      </c>
      <c r="G255" s="167">
        <f t="shared" si="12"/>
        <v>1.3620266957232362E-4</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0.32745237999999999</v>
      </c>
      <c r="E277" s="103"/>
      <c r="F277" s="103"/>
    </row>
    <row r="278" spans="1:7" x14ac:dyDescent="0.25">
      <c r="A278" s="108" t="s">
        <v>733</v>
      </c>
      <c r="B278" s="108" t="s">
        <v>734</v>
      </c>
      <c r="C278" s="142">
        <v>0.67254762000000001</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1" zoomScale="60" zoomScaleNormal="80" workbookViewId="0">
      <selection activeCell="F8" sqref="F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70" zoomScaleNormal="100" zoomScaleSheetLayoutView="70" workbookViewId="0">
      <selection activeCell="G15" sqref="G1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56.2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55" workbookViewId="0">
      <selection activeCell="G16" sqref="G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2670</v>
      </c>
    </row>
    <row r="7" spans="1:13" x14ac:dyDescent="0.25">
      <c r="A7" s="1" t="s">
        <v>1147</v>
      </c>
      <c r="B7" s="39" t="s">
        <v>1148</v>
      </c>
      <c r="C7" s="25" t="s">
        <v>2671</v>
      </c>
    </row>
    <row r="8" spans="1:13" x14ac:dyDescent="0.25">
      <c r="A8" s="1" t="s">
        <v>1149</v>
      </c>
      <c r="B8" s="39" t="s">
        <v>1150</v>
      </c>
      <c r="C8" s="25" t="s">
        <v>2672</v>
      </c>
    </row>
    <row r="9" spans="1:13" x14ac:dyDescent="0.25">
      <c r="A9" s="1" t="s">
        <v>1151</v>
      </c>
      <c r="B9" s="39" t="s">
        <v>1152</v>
      </c>
      <c r="C9" s="25" t="s">
        <v>2646</v>
      </c>
    </row>
    <row r="10" spans="1:13" ht="44.25" customHeight="1" x14ac:dyDescent="0.25">
      <c r="A10" s="1" t="s">
        <v>1153</v>
      </c>
      <c r="B10" s="39" t="s">
        <v>2651</v>
      </c>
      <c r="C10" s="25" t="s">
        <v>2652</v>
      </c>
    </row>
    <row r="11" spans="1:13" ht="54.75" customHeight="1" x14ac:dyDescent="0.25">
      <c r="A11" s="1" t="s">
        <v>1154</v>
      </c>
      <c r="B11" s="39" t="s">
        <v>2653</v>
      </c>
      <c r="C11" s="25" t="s">
        <v>2673</v>
      </c>
    </row>
    <row r="12" spans="1:13" ht="45" x14ac:dyDescent="0.25">
      <c r="A12" s="1" t="s">
        <v>1155</v>
      </c>
      <c r="B12" s="39" t="s">
        <v>1156</v>
      </c>
      <c r="C12" s="25" t="s">
        <v>2649</v>
      </c>
    </row>
    <row r="13" spans="1:13" x14ac:dyDescent="0.25">
      <c r="A13" s="1" t="s">
        <v>1157</v>
      </c>
      <c r="B13" s="39" t="s">
        <v>1158</v>
      </c>
      <c r="C13" s="25" t="s">
        <v>2648</v>
      </c>
    </row>
    <row r="14" spans="1:13" ht="30" x14ac:dyDescent="0.25">
      <c r="A14" s="1" t="s">
        <v>1159</v>
      </c>
      <c r="B14" s="39" t="s">
        <v>1160</v>
      </c>
      <c r="C14" s="25" t="s">
        <v>2647</v>
      </c>
    </row>
    <row r="15" spans="1:13" x14ac:dyDescent="0.25">
      <c r="A15" s="1" t="s">
        <v>1161</v>
      </c>
      <c r="B15" s="39" t="s">
        <v>1162</v>
      </c>
      <c r="C15" s="25" t="s">
        <v>2650</v>
      </c>
    </row>
    <row r="16" spans="1:13" ht="30" x14ac:dyDescent="0.25">
      <c r="A16" s="1" t="s">
        <v>1163</v>
      </c>
      <c r="B16" s="43" t="s">
        <v>1164</v>
      </c>
      <c r="C16" s="25" t="s">
        <v>2645</v>
      </c>
    </row>
    <row r="17" spans="1:13" ht="30" customHeight="1" x14ac:dyDescent="0.25">
      <c r="A17" s="1" t="s">
        <v>1165</v>
      </c>
      <c r="B17" s="43" t="s">
        <v>1166</v>
      </c>
      <c r="C17" s="25" t="s">
        <v>2674</v>
      </c>
    </row>
    <row r="18" spans="1:13" x14ac:dyDescent="0.25">
      <c r="A18" s="1" t="s">
        <v>1167</v>
      </c>
      <c r="B18" s="43" t="s">
        <v>1168</v>
      </c>
      <c r="C18" s="25" t="s">
        <v>2675</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topLeftCell="A61" zoomScale="60" zoomScaleNormal="80" workbookViewId="0">
      <selection activeCell="D100" sqref="D10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2654</v>
      </c>
      <c r="E14" s="31"/>
      <c r="F14" s="31"/>
      <c r="G14" s="31"/>
      <c r="H14" s="23"/>
      <c r="L14" s="23"/>
      <c r="M14" s="23"/>
    </row>
    <row r="15" spans="1:13" x14ac:dyDescent="0.25">
      <c r="A15" s="25" t="s">
        <v>1378</v>
      </c>
      <c r="B15" s="42" t="s">
        <v>2573</v>
      </c>
      <c r="C15" s="25" t="s">
        <v>2574</v>
      </c>
      <c r="D15" s="25" t="s">
        <v>2655</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2656</v>
      </c>
      <c r="C18" s="25" t="s">
        <v>2535</v>
      </c>
      <c r="D18" s="25" t="s">
        <v>2654</v>
      </c>
      <c r="E18" s="31"/>
      <c r="F18" s="31"/>
      <c r="G18" s="31"/>
      <c r="H18" s="23"/>
      <c r="L18" s="23"/>
      <c r="M18" s="23"/>
    </row>
    <row r="19" spans="1:13" x14ac:dyDescent="0.25">
      <c r="A19" s="25" t="s">
        <v>1382</v>
      </c>
      <c r="B19" s="42" t="s">
        <v>1370</v>
      </c>
      <c r="C19" s="25" t="s">
        <v>2549</v>
      </c>
      <c r="D19" s="25" t="s">
        <v>2657</v>
      </c>
      <c r="E19" s="31"/>
      <c r="F19" s="31"/>
      <c r="G19" s="31"/>
      <c r="H19" s="23"/>
      <c r="L19" s="23"/>
      <c r="M19" s="23"/>
    </row>
    <row r="20" spans="1:13" x14ac:dyDescent="0.25">
      <c r="A20" s="25" t="s">
        <v>1383</v>
      </c>
      <c r="B20" s="42" t="s">
        <v>1371</v>
      </c>
      <c r="C20" s="25" t="s">
        <v>2558</v>
      </c>
      <c r="D20" s="25" t="s">
        <v>2658</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ht="30" x14ac:dyDescent="0.25">
      <c r="A24" s="25" t="s">
        <v>1454</v>
      </c>
      <c r="B24" s="42" t="s">
        <v>1453</v>
      </c>
      <c r="C24" s="25" t="s">
        <v>2555</v>
      </c>
      <c r="D24" s="25" t="s">
        <v>2659</v>
      </c>
      <c r="E24" s="31"/>
      <c r="F24" s="31"/>
      <c r="G24" s="31"/>
      <c r="H24" s="23"/>
      <c r="L24" s="23"/>
      <c r="M24" s="23"/>
    </row>
    <row r="25" spans="1:13" outlineLevel="1" x14ac:dyDescent="0.25">
      <c r="A25" s="25" t="s">
        <v>1387</v>
      </c>
      <c r="B25" s="40" t="s">
        <v>2551</v>
      </c>
      <c r="C25" s="25" t="s">
        <v>2535</v>
      </c>
      <c r="D25" s="25" t="s">
        <v>2654</v>
      </c>
      <c r="E25" s="31"/>
      <c r="F25" s="31"/>
      <c r="G25" s="31"/>
      <c r="H25" s="23"/>
      <c r="L25" s="23"/>
      <c r="M25" s="23"/>
    </row>
    <row r="26" spans="1:13" ht="30" outlineLevel="1" x14ac:dyDescent="0.25">
      <c r="A26" s="25" t="s">
        <v>1390</v>
      </c>
      <c r="B26" s="40" t="s">
        <v>2554</v>
      </c>
      <c r="C26" s="25" t="s">
        <v>2555</v>
      </c>
      <c r="D26" s="25" t="s">
        <v>2659</v>
      </c>
      <c r="E26" s="31"/>
      <c r="F26" s="31"/>
      <c r="G26" s="31"/>
      <c r="H26" s="23"/>
      <c r="L26" s="23"/>
      <c r="M26" s="23"/>
    </row>
    <row r="27" spans="1:13" outlineLevel="1" x14ac:dyDescent="0.25">
      <c r="A27" s="25" t="s">
        <v>1391</v>
      </c>
      <c r="B27" s="40" t="s">
        <v>2557</v>
      </c>
      <c r="C27" s="25" t="s">
        <v>2558</v>
      </c>
      <c r="D27" s="25" t="s">
        <v>2658</v>
      </c>
      <c r="E27" s="31"/>
      <c r="F27" s="31"/>
      <c r="G27" s="31"/>
      <c r="H27" s="23"/>
      <c r="L27" s="23"/>
      <c r="M27" s="23"/>
    </row>
    <row r="28" spans="1:13" outlineLevel="1" x14ac:dyDescent="0.25">
      <c r="A28" s="25" t="s">
        <v>1392</v>
      </c>
      <c r="B28" s="40" t="s">
        <v>2571</v>
      </c>
      <c r="C28" s="25" t="s">
        <v>2572</v>
      </c>
      <c r="E28" s="31"/>
      <c r="F28" s="31"/>
      <c r="G28" s="31"/>
      <c r="H28" s="23"/>
      <c r="L28" s="23"/>
      <c r="M28" s="23"/>
    </row>
    <row r="29" spans="1:13" outlineLevel="1" x14ac:dyDescent="0.25">
      <c r="A29" s="25" t="s">
        <v>1393</v>
      </c>
      <c r="B29" s="40" t="s">
        <v>2568</v>
      </c>
      <c r="C29" s="25" t="s">
        <v>2569</v>
      </c>
      <c r="D29" s="25" t="s">
        <v>2660</v>
      </c>
      <c r="E29" s="31"/>
      <c r="F29" s="31"/>
      <c r="G29" s="31"/>
      <c r="H29" s="23"/>
      <c r="L29" s="23"/>
      <c r="M29" s="23"/>
    </row>
    <row r="30" spans="1:13" outlineLevel="1" x14ac:dyDescent="0.25">
      <c r="A30" s="25" t="s">
        <v>1394</v>
      </c>
      <c r="B30" s="40" t="s">
        <v>2550</v>
      </c>
      <c r="C30" s="25" t="s">
        <v>2535</v>
      </c>
      <c r="D30" s="25" t="s">
        <v>2654</v>
      </c>
      <c r="E30" s="31"/>
      <c r="F30" s="31"/>
      <c r="G30" s="31"/>
      <c r="H30" s="23"/>
      <c r="L30" s="23"/>
      <c r="M30" s="23"/>
    </row>
    <row r="31" spans="1:13" outlineLevel="1" x14ac:dyDescent="0.25">
      <c r="A31" s="25" t="s">
        <v>1395</v>
      </c>
      <c r="B31" s="40" t="s">
        <v>2559</v>
      </c>
      <c r="C31" s="25" t="s">
        <v>2560</v>
      </c>
      <c r="D31" s="25" t="s">
        <v>2661</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76.438500000000005</v>
      </c>
      <c r="H75" s="23"/>
    </row>
    <row r="76" spans="1:14" x14ac:dyDescent="0.25">
      <c r="A76" s="25" t="s">
        <v>1438</v>
      </c>
      <c r="B76" s="25" t="s">
        <v>1466</v>
      </c>
      <c r="C76" s="266">
        <v>294.12009999999998</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2662</v>
      </c>
      <c r="C82" s="261">
        <v>1.4382399999999999E-3</v>
      </c>
      <c r="D82" s="261" t="str">
        <f t="shared" ref="D82:D87" si="0">IF(C82="","","ND2")</f>
        <v>ND2</v>
      </c>
      <c r="E82" s="261" t="str">
        <f t="shared" ref="E82:E87" si="1">IF(C82="","","ND2")</f>
        <v>ND2</v>
      </c>
      <c r="F82" s="261" t="str">
        <f t="shared" ref="F82:F87" si="2">IF(C82="","","ND2")</f>
        <v>ND2</v>
      </c>
      <c r="G82" s="261">
        <f t="shared" ref="G82:G87" si="3">IF(C82="","",C82)</f>
        <v>1.4382399999999999E-3</v>
      </c>
      <c r="H82" s="23"/>
    </row>
    <row r="83" spans="1:8" x14ac:dyDescent="0.25">
      <c r="A83" s="25" t="s">
        <v>1445</v>
      </c>
      <c r="B83" s="25" t="s">
        <v>2663</v>
      </c>
      <c r="C83" s="261">
        <v>2.5458000000000002E-4</v>
      </c>
      <c r="D83" s="261" t="str">
        <f t="shared" si="0"/>
        <v>ND2</v>
      </c>
      <c r="E83" s="261" t="str">
        <f t="shared" si="1"/>
        <v>ND2</v>
      </c>
      <c r="F83" s="261" t="str">
        <f t="shared" si="2"/>
        <v>ND2</v>
      </c>
      <c r="G83" s="261">
        <f t="shared" si="3"/>
        <v>2.5458000000000002E-4</v>
      </c>
      <c r="H83" s="23"/>
    </row>
    <row r="84" spans="1:8" x14ac:dyDescent="0.25">
      <c r="A84" s="25" t="s">
        <v>1446</v>
      </c>
      <c r="B84" s="25" t="s">
        <v>2664</v>
      </c>
      <c r="C84" s="261">
        <v>0</v>
      </c>
      <c r="D84" s="261" t="str">
        <f t="shared" si="0"/>
        <v>ND2</v>
      </c>
      <c r="E84" s="261" t="str">
        <f t="shared" si="1"/>
        <v>ND2</v>
      </c>
      <c r="F84" s="261" t="str">
        <f t="shared" si="2"/>
        <v>ND2</v>
      </c>
      <c r="G84" s="261">
        <f t="shared" si="3"/>
        <v>0</v>
      </c>
      <c r="H84" s="23"/>
    </row>
    <row r="85" spans="1:8" x14ac:dyDescent="0.25">
      <c r="A85" s="25" t="s">
        <v>1447</v>
      </c>
      <c r="B85" s="25" t="s">
        <v>2665</v>
      </c>
      <c r="C85" s="261">
        <v>0</v>
      </c>
      <c r="D85" s="261" t="str">
        <f t="shared" si="0"/>
        <v>ND2</v>
      </c>
      <c r="E85" s="261" t="str">
        <f t="shared" si="1"/>
        <v>ND2</v>
      </c>
      <c r="F85" s="261" t="str">
        <f t="shared" si="2"/>
        <v>ND2</v>
      </c>
      <c r="G85" s="261">
        <f t="shared" si="3"/>
        <v>0</v>
      </c>
      <c r="H85" s="23"/>
    </row>
    <row r="86" spans="1:8" x14ac:dyDescent="0.25">
      <c r="A86" s="25" t="s">
        <v>1458</v>
      </c>
      <c r="B86" s="25" t="s">
        <v>2666</v>
      </c>
      <c r="C86" s="261">
        <v>0</v>
      </c>
      <c r="D86" s="261" t="str">
        <f t="shared" si="0"/>
        <v>ND2</v>
      </c>
      <c r="E86" s="261" t="str">
        <f t="shared" si="1"/>
        <v>ND2</v>
      </c>
      <c r="F86" s="261" t="str">
        <f t="shared" si="2"/>
        <v>ND2</v>
      </c>
      <c r="G86" s="261">
        <f t="shared" si="3"/>
        <v>0</v>
      </c>
      <c r="H86" s="23"/>
    </row>
    <row r="87" spans="1:8" outlineLevel="1" x14ac:dyDescent="0.25">
      <c r="A87" s="25" t="s">
        <v>1448</v>
      </c>
      <c r="B87" s="25" t="s">
        <v>2667</v>
      </c>
      <c r="C87" s="261">
        <v>0.99830717999999996</v>
      </c>
      <c r="D87" s="261" t="str">
        <f t="shared" si="0"/>
        <v>ND2</v>
      </c>
      <c r="E87" s="261" t="str">
        <f t="shared" si="1"/>
        <v>ND2</v>
      </c>
      <c r="F87" s="261" t="str">
        <f t="shared" si="2"/>
        <v>ND2</v>
      </c>
      <c r="G87" s="261">
        <f t="shared" si="3"/>
        <v>0.99830717999999996</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2022-01-18T07:37:35Z</dcterms:created>
  <dcterms:modified xsi:type="dcterms:W3CDTF">2022-01-18T10:04:50Z</dcterms:modified>
</cp:coreProperties>
</file>